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\Desktop\"/>
    </mc:Choice>
  </mc:AlternateContent>
  <xr:revisionPtr revIDLastSave="0" documentId="13_ncr:1_{45A05E02-A72B-4C98-B63F-24247607780C}" xr6:coauthVersionLast="45" xr6:coauthVersionMax="45" xr10:uidLastSave="{00000000-0000-0000-0000-000000000000}"/>
  <bookViews>
    <workbookView xWindow="-120" yWindow="-120" windowWidth="29040" windowHeight="15840" xr2:uid="{EAD82AEA-15C9-40A6-AC14-F871A8405ACF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7" i="2" l="1"/>
  <c r="K66" i="2"/>
  <c r="H67" i="2"/>
  <c r="F67" i="2"/>
  <c r="G66" i="2"/>
  <c r="D67" i="2"/>
  <c r="W57" i="2"/>
  <c r="X56" i="2"/>
  <c r="V57" i="2"/>
  <c r="R56" i="2"/>
  <c r="AH39" i="2"/>
  <c r="AG39" i="2"/>
  <c r="AF39" i="2"/>
  <c r="AE39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H24" i="2"/>
  <c r="AG24" i="2"/>
  <c r="AF19" i="2"/>
  <c r="AE19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H5" i="2"/>
  <c r="AG5" i="2"/>
  <c r="X55" i="2" l="1"/>
  <c r="AD39" i="2"/>
  <c r="AC39" i="2"/>
  <c r="AD19" i="2"/>
  <c r="AC19" i="2"/>
  <c r="K61" i="2"/>
  <c r="K62" i="2"/>
  <c r="K63" i="2"/>
  <c r="K64" i="2"/>
  <c r="K65" i="2"/>
  <c r="G65" i="2"/>
  <c r="AI36" i="2" l="1"/>
  <c r="AI37" i="2"/>
  <c r="G64" i="2"/>
  <c r="X53" i="2"/>
  <c r="AB39" i="2"/>
  <c r="AA39" i="2"/>
  <c r="AB19" i="2"/>
  <c r="AA19" i="2"/>
  <c r="AI14" i="2" l="1"/>
  <c r="AI29" i="2"/>
  <c r="G63" i="2"/>
  <c r="X54" i="2"/>
  <c r="Z39" i="2"/>
  <c r="Y39" i="2"/>
  <c r="Z19" i="2"/>
  <c r="Y19" i="2"/>
  <c r="AH4" i="2"/>
  <c r="AG4" i="2"/>
  <c r="X39" i="2" l="1"/>
  <c r="W39" i="2"/>
  <c r="X19" i="2"/>
  <c r="W19" i="2"/>
  <c r="AI35" i="2" l="1"/>
  <c r="AI13" i="2"/>
  <c r="V39" i="2"/>
  <c r="U39" i="2"/>
  <c r="V19" i="2"/>
  <c r="U19" i="2"/>
  <c r="T39" i="2" l="1"/>
  <c r="S39" i="2"/>
  <c r="T19" i="2"/>
  <c r="S19" i="2"/>
  <c r="R39" i="2" l="1"/>
  <c r="Q39" i="2"/>
  <c r="R19" i="2"/>
  <c r="Q19" i="2"/>
  <c r="AI25" i="2" l="1"/>
  <c r="AI11" i="2"/>
  <c r="H47" i="2"/>
  <c r="G47" i="2"/>
  <c r="D47" i="2"/>
  <c r="C47" i="2"/>
  <c r="P19" i="2"/>
  <c r="O19" i="2"/>
  <c r="P39" i="2"/>
  <c r="O39" i="2"/>
  <c r="AI34" i="2" l="1"/>
  <c r="AI17" i="2"/>
  <c r="F47" i="2"/>
  <c r="AI33" i="2"/>
  <c r="AI16" i="2"/>
  <c r="K57" i="2"/>
  <c r="K56" i="2"/>
  <c r="N39" i="2"/>
  <c r="M39" i="2"/>
  <c r="N19" i="2"/>
  <c r="M19" i="2"/>
  <c r="F45" i="2" l="1"/>
  <c r="K39" i="2" l="1"/>
  <c r="L39" i="2"/>
  <c r="L19" i="2"/>
  <c r="K19" i="2"/>
  <c r="R45" i="2" l="1"/>
  <c r="F46" i="2"/>
  <c r="AI12" i="2"/>
  <c r="AI28" i="2" l="1"/>
  <c r="J39" i="2"/>
  <c r="H39" i="2"/>
  <c r="J19" i="2"/>
  <c r="H19" i="2"/>
  <c r="AI15" i="2" l="1"/>
  <c r="R44" i="2"/>
  <c r="AI9" i="2"/>
  <c r="G19" i="2"/>
  <c r="F19" i="2"/>
  <c r="G39" i="2"/>
  <c r="F39" i="2"/>
  <c r="AI31" i="2" l="1"/>
  <c r="AI32" i="2"/>
  <c r="R43" i="2"/>
  <c r="AI30" i="2"/>
  <c r="AI27" i="2"/>
  <c r="AI7" i="2"/>
  <c r="AI6" i="2"/>
  <c r="AI8" i="2"/>
  <c r="X44" i="2"/>
  <c r="X45" i="2"/>
  <c r="X46" i="2"/>
  <c r="X47" i="2"/>
  <c r="X48" i="2"/>
  <c r="X49" i="2"/>
  <c r="X50" i="2"/>
  <c r="X51" i="2"/>
  <c r="X52" i="2"/>
  <c r="X43" i="2"/>
  <c r="AI26" i="2"/>
  <c r="C39" i="2"/>
  <c r="D39" i="2"/>
  <c r="C19" i="2"/>
  <c r="X57" i="2" l="1"/>
  <c r="AH19" i="2"/>
  <c r="AG19" i="2"/>
  <c r="G67" i="2" l="1"/>
  <c r="K60" i="2" l="1"/>
  <c r="G59" i="2" l="1"/>
  <c r="F44" i="2" l="1"/>
  <c r="AJ19" i="2" l="1"/>
  <c r="K67" i="2" l="1"/>
  <c r="K54" i="2"/>
  <c r="K55" i="2"/>
  <c r="AI5" i="2" l="1"/>
  <c r="K53" i="2"/>
  <c r="D19" i="2"/>
  <c r="R42" i="2" l="1"/>
  <c r="AI38" i="2"/>
  <c r="AI4" i="2"/>
  <c r="G62" i="2" l="1"/>
  <c r="G61" i="2" l="1"/>
  <c r="G60" i="2" l="1"/>
  <c r="G58" i="2" l="1"/>
  <c r="G57" i="2" l="1"/>
  <c r="G56" i="2" l="1"/>
  <c r="G55" i="2" l="1"/>
  <c r="G54" i="2" l="1"/>
  <c r="G53" i="2" l="1"/>
  <c r="AJ39" i="2"/>
  <c r="AI18" i="2" l="1"/>
  <c r="AI24" i="2"/>
  <c r="F43" i="2" l="1"/>
  <c r="L44" i="2" l="1"/>
  <c r="L43" i="2"/>
  <c r="AI39" i="2" l="1"/>
  <c r="AI19" i="2"/>
</calcChain>
</file>

<file path=xl/sharedStrings.xml><?xml version="1.0" encoding="utf-8"?>
<sst xmlns="http://schemas.openxmlformats.org/spreadsheetml/2006/main" count="215" uniqueCount="81">
  <si>
    <t>Yards</t>
  </si>
  <si>
    <t>Average</t>
  </si>
  <si>
    <t>Mario Clark</t>
  </si>
  <si>
    <t>TOTAL</t>
  </si>
  <si>
    <t>Season Totals</t>
  </si>
  <si>
    <t>#</t>
  </si>
  <si>
    <t>Name</t>
  </si>
  <si>
    <t>Rushing</t>
  </si>
  <si>
    <t>Att</t>
  </si>
  <si>
    <t>YDS</t>
  </si>
  <si>
    <t>AVG</t>
  </si>
  <si>
    <t>Receiving</t>
  </si>
  <si>
    <t>Irwin Co</t>
  </si>
  <si>
    <t>Thomasville</t>
  </si>
  <si>
    <t>Total</t>
  </si>
  <si>
    <t>REC.</t>
  </si>
  <si>
    <t>Passing</t>
  </si>
  <si>
    <t>ATT</t>
  </si>
  <si>
    <t>COMP</t>
  </si>
  <si>
    <t>Comp %</t>
  </si>
  <si>
    <t>Season Total Offense</t>
  </si>
  <si>
    <t>Avg/Game</t>
  </si>
  <si>
    <t>Worth</t>
  </si>
  <si>
    <t>Early Co</t>
  </si>
  <si>
    <t>Worth Co</t>
  </si>
  <si>
    <t>TD</t>
  </si>
  <si>
    <t>MADE</t>
  </si>
  <si>
    <t>%</t>
  </si>
  <si>
    <t>Long</t>
  </si>
  <si>
    <t>PAT</t>
  </si>
  <si>
    <t>FG</t>
  </si>
  <si>
    <t>Irwin</t>
  </si>
  <si>
    <t>Berrien</t>
  </si>
  <si>
    <t>Early</t>
  </si>
  <si>
    <t>Made</t>
  </si>
  <si>
    <t>Game</t>
  </si>
  <si>
    <t>Special Teams</t>
  </si>
  <si>
    <t>Total Offense/Game</t>
  </si>
  <si>
    <t>Berrien Co</t>
  </si>
  <si>
    <t>DeNorris Goodwin</t>
  </si>
  <si>
    <t>Rashad Davis</t>
  </si>
  <si>
    <t>Demarion Dixon</t>
  </si>
  <si>
    <t>Chance Gamble</t>
  </si>
  <si>
    <t>David Vaughn</t>
  </si>
  <si>
    <t>Cairo</t>
  </si>
  <si>
    <t>Turner Co</t>
  </si>
  <si>
    <t>Pierce Co</t>
  </si>
  <si>
    <t>Turner</t>
  </si>
  <si>
    <t>Pierce</t>
  </si>
  <si>
    <t xml:space="preserve">Berrien  </t>
  </si>
  <si>
    <t xml:space="preserve">Early  </t>
  </si>
  <si>
    <t>Turnovers</t>
  </si>
  <si>
    <t>Takeaway</t>
  </si>
  <si>
    <t>Giveaway</t>
  </si>
  <si>
    <t>Net</t>
  </si>
  <si>
    <t>Qua Pope</t>
  </si>
  <si>
    <t>EJ Lightsey</t>
  </si>
  <si>
    <t>Jakorrian Paulk</t>
  </si>
  <si>
    <t>Chances Green</t>
  </si>
  <si>
    <t>Dequavion Harper</t>
  </si>
  <si>
    <t>Christian Solomon</t>
  </si>
  <si>
    <t>Sylon Davis</t>
  </si>
  <si>
    <t>Michael Martinez</t>
  </si>
  <si>
    <t>Jefferson Co</t>
  </si>
  <si>
    <t>Denorris Goodwin</t>
  </si>
  <si>
    <t>Jefferson</t>
  </si>
  <si>
    <t>Cam Jackson</t>
  </si>
  <si>
    <t>Chris Martin</t>
  </si>
  <si>
    <t>Taylor Spivey</t>
  </si>
  <si>
    <t>Julian Deans</t>
  </si>
  <si>
    <t>Todd Wallace</t>
  </si>
  <si>
    <t>Oglethorpe Co</t>
  </si>
  <si>
    <t>Laphabion Boone</t>
  </si>
  <si>
    <t>Isaac Miles</t>
  </si>
  <si>
    <t>Oglethorpe</t>
  </si>
  <si>
    <t>Oglethrope</t>
  </si>
  <si>
    <t>Northeast</t>
  </si>
  <si>
    <t>Fannin Co</t>
  </si>
  <si>
    <t>Fannin</t>
  </si>
  <si>
    <t>Rashard Davis</t>
  </si>
  <si>
    <t>Callaway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</si>
</sst>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/>
    </xf>
    <xf numFmtId="0" fontId="3" fillId="2" borderId="2" xfId="0" applyFont="1" applyFill="1" applyBorder="1"/>
    <xf numFmtId="0" fontId="0" fillId="0" borderId="1" xfId="0" applyFont="1" applyBorder="1" applyAlignment="1">
      <alignment horizontal="center"/>
    </xf>
    <xf numFmtId="164" fontId="3" fillId="2" borderId="2" xfId="0" applyNumberFormat="1" applyFont="1" applyFill="1" applyBorder="1"/>
    <xf numFmtId="9" fontId="3" fillId="0" borderId="1" xfId="1" applyFont="1" applyBorder="1"/>
    <xf numFmtId="0" fontId="2" fillId="3" borderId="4" xfId="0" applyFont="1" applyFill="1" applyBorder="1" applyAlignment="1"/>
    <xf numFmtId="164" fontId="2" fillId="2" borderId="1" xfId="0" applyNumberFormat="1" applyFont="1" applyFill="1" applyBorder="1"/>
    <xf numFmtId="9" fontId="2" fillId="0" borderId="1" xfId="1" applyFont="1" applyBorder="1"/>
    <xf numFmtId="0" fontId="3" fillId="0" borderId="2" xfId="0" applyFont="1" applyBorder="1"/>
    <xf numFmtId="9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0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0" xfId="0" applyFont="1" applyBorder="1" applyAlignment="1">
      <alignment horizontal="center"/>
    </xf>
    <xf numFmtId="9" fontId="3" fillId="0" borderId="10" xfId="1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 applyAlignment="1">
      <alignment horizontal="center"/>
    </xf>
    <xf numFmtId="9" fontId="3" fillId="0" borderId="4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Border="1"/>
    <xf numFmtId="9" fontId="2" fillId="0" borderId="0" xfId="1" applyFont="1" applyBorder="1"/>
    <xf numFmtId="0" fontId="4" fillId="0" borderId="1" xfId="0" applyFont="1" applyFill="1" applyBorder="1"/>
    <xf numFmtId="0" fontId="0" fillId="0" borderId="1" xfId="0" applyFont="1" applyFill="1" applyBorder="1"/>
    <xf numFmtId="9" fontId="3" fillId="0" borderId="1" xfId="1" applyFont="1" applyFill="1" applyBorder="1" applyAlignment="1">
      <alignment horizontal="center"/>
    </xf>
    <xf numFmtId="0" fontId="0" fillId="0" borderId="0" xfId="0" applyFont="1" applyAlignment="1"/>
    <xf numFmtId="0" fontId="0" fillId="0" borderId="4" xfId="0" applyFont="1" applyBorder="1" applyAlignment="1">
      <alignment horizontal="center"/>
    </xf>
    <xf numFmtId="0" fontId="5" fillId="2" borderId="1" xfId="0" applyFont="1" applyFill="1" applyBorder="1"/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0" borderId="1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Fill="1" applyBorder="1"/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A8D1-D0DE-467F-BBAE-B10DD20C4AAE}">
  <sheetPr>
    <pageSetUpPr fitToPage="1"/>
  </sheetPr>
  <dimension ref="A1:AJ76"/>
  <sheetViews>
    <sheetView tabSelected="1" workbookViewId="0">
      <selection activeCell="M66" sqref="M66"/>
    </sheetView>
  </sheetViews>
  <sheetFormatPr defaultRowHeight="15" x14ac:dyDescent="0.25"/>
  <cols>
    <col min="1" max="1" width="4.42578125" style="4" customWidth="1"/>
    <col min="2" max="2" width="17.85546875" style="4" customWidth="1"/>
    <col min="3" max="3" width="12" style="4" customWidth="1"/>
    <col min="4" max="4" width="8.85546875" style="4" customWidth="1"/>
    <col min="5" max="5" width="9.140625" style="4" hidden="1" customWidth="1"/>
    <col min="6" max="8" width="9.140625" style="4"/>
    <col min="9" max="9" width="9.140625" style="4" hidden="1" customWidth="1"/>
    <col min="10" max="10" width="9.140625" style="4"/>
    <col min="11" max="11" width="9.85546875" style="4" bestFit="1" customWidth="1"/>
    <col min="12" max="12" width="9.140625" style="4"/>
    <col min="13" max="13" width="10.28515625" style="4" customWidth="1"/>
    <col min="14" max="14" width="9.140625" style="4"/>
    <col min="15" max="15" width="12" style="4" bestFit="1" customWidth="1"/>
    <col min="16" max="21" width="9.140625" style="4"/>
    <col min="22" max="22" width="9.7109375" style="4" bestFit="1" customWidth="1"/>
    <col min="23" max="23" width="9.5703125" style="4" bestFit="1" customWidth="1"/>
    <col min="24" max="32" width="9.140625" style="4"/>
    <col min="33" max="33" width="9.5703125" style="4" bestFit="1" customWidth="1"/>
    <col min="34" max="34" width="12.140625" style="4" bestFit="1" customWidth="1"/>
    <col min="35" max="35" width="7.85546875" style="4" customWidth="1"/>
    <col min="36" max="16384" width="9.140625" style="4"/>
  </cols>
  <sheetData>
    <row r="1" spans="1:36" ht="15.75" x14ac:dyDescent="0.25">
      <c r="A1" s="111" t="s">
        <v>4</v>
      </c>
      <c r="B1" s="111"/>
      <c r="C1" s="112" t="s">
        <v>7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</row>
    <row r="2" spans="1:36" ht="15.75" x14ac:dyDescent="0.25">
      <c r="A2" s="3"/>
      <c r="B2" s="3"/>
      <c r="C2" s="110" t="s">
        <v>44</v>
      </c>
      <c r="D2" s="110"/>
      <c r="E2" s="22"/>
      <c r="F2" s="99" t="s">
        <v>12</v>
      </c>
      <c r="G2" s="99"/>
      <c r="H2" s="110" t="s">
        <v>45</v>
      </c>
      <c r="I2" s="110"/>
      <c r="J2" s="110"/>
      <c r="K2" s="99" t="s">
        <v>63</v>
      </c>
      <c r="L2" s="99"/>
      <c r="M2" s="110" t="s">
        <v>46</v>
      </c>
      <c r="N2" s="110"/>
      <c r="O2" s="99" t="s">
        <v>38</v>
      </c>
      <c r="P2" s="99"/>
      <c r="Q2" s="110" t="s">
        <v>23</v>
      </c>
      <c r="R2" s="110"/>
      <c r="S2" s="99" t="s">
        <v>24</v>
      </c>
      <c r="T2" s="99"/>
      <c r="U2" s="110" t="s">
        <v>13</v>
      </c>
      <c r="V2" s="110"/>
      <c r="W2" s="99" t="s">
        <v>71</v>
      </c>
      <c r="X2" s="99"/>
      <c r="Y2" s="102" t="s">
        <v>76</v>
      </c>
      <c r="Z2" s="103"/>
      <c r="AA2" s="105" t="s">
        <v>77</v>
      </c>
      <c r="AB2" s="106"/>
      <c r="AC2" s="95" t="s">
        <v>63</v>
      </c>
      <c r="AD2" s="96"/>
      <c r="AE2" s="124" t="s">
        <v>63</v>
      </c>
      <c r="AF2" s="125"/>
      <c r="AG2" s="105" t="s">
        <v>14</v>
      </c>
      <c r="AH2" s="113"/>
      <c r="AI2" s="113"/>
      <c r="AJ2" s="106"/>
    </row>
    <row r="3" spans="1:36" ht="15.75" x14ac:dyDescent="0.25">
      <c r="A3" s="14" t="s">
        <v>5</v>
      </c>
      <c r="B3" s="14" t="s">
        <v>6</v>
      </c>
      <c r="C3" s="6" t="s">
        <v>8</v>
      </c>
      <c r="D3" s="6" t="s">
        <v>9</v>
      </c>
      <c r="E3" s="7" t="s">
        <v>10</v>
      </c>
      <c r="F3" s="7" t="s">
        <v>8</v>
      </c>
      <c r="G3" s="7" t="s">
        <v>9</v>
      </c>
      <c r="H3" s="6" t="s">
        <v>8</v>
      </c>
      <c r="I3" s="6"/>
      <c r="J3" s="6" t="s">
        <v>9</v>
      </c>
      <c r="K3" s="7" t="s">
        <v>8</v>
      </c>
      <c r="L3" s="7" t="s">
        <v>9</v>
      </c>
      <c r="M3" s="6" t="s">
        <v>8</v>
      </c>
      <c r="N3" s="6" t="s">
        <v>9</v>
      </c>
      <c r="O3" s="7" t="s">
        <v>8</v>
      </c>
      <c r="P3" s="7" t="s">
        <v>9</v>
      </c>
      <c r="Q3" s="6" t="s">
        <v>8</v>
      </c>
      <c r="R3" s="6" t="s">
        <v>9</v>
      </c>
      <c r="S3" s="7" t="s">
        <v>8</v>
      </c>
      <c r="T3" s="7" t="s">
        <v>9</v>
      </c>
      <c r="U3" s="6" t="s">
        <v>8</v>
      </c>
      <c r="V3" s="6" t="s">
        <v>9</v>
      </c>
      <c r="W3" s="7" t="s">
        <v>8</v>
      </c>
      <c r="X3" s="7" t="s">
        <v>9</v>
      </c>
      <c r="Y3" s="83" t="s">
        <v>8</v>
      </c>
      <c r="Z3" s="83" t="s">
        <v>9</v>
      </c>
      <c r="AA3" s="81" t="s">
        <v>8</v>
      </c>
      <c r="AB3" s="81" t="s">
        <v>9</v>
      </c>
      <c r="AC3" s="6" t="s">
        <v>8</v>
      </c>
      <c r="AD3" s="6" t="s">
        <v>9</v>
      </c>
      <c r="AE3" s="9" t="s">
        <v>8</v>
      </c>
      <c r="AF3" s="9" t="s">
        <v>9</v>
      </c>
      <c r="AG3" s="11" t="s">
        <v>8</v>
      </c>
      <c r="AH3" s="11" t="s">
        <v>9</v>
      </c>
      <c r="AI3" s="18" t="s">
        <v>1</v>
      </c>
      <c r="AJ3" s="11" t="s">
        <v>25</v>
      </c>
    </row>
    <row r="4" spans="1:36" ht="15.75" x14ac:dyDescent="0.25">
      <c r="A4" s="35">
        <v>2</v>
      </c>
      <c r="B4" s="40" t="s">
        <v>40</v>
      </c>
      <c r="C4" s="6">
        <v>2</v>
      </c>
      <c r="D4" s="6">
        <v>11</v>
      </c>
      <c r="E4" s="35"/>
      <c r="F4" s="35">
        <v>1</v>
      </c>
      <c r="G4" s="35">
        <v>1</v>
      </c>
      <c r="H4" s="6">
        <v>1</v>
      </c>
      <c r="I4" s="6"/>
      <c r="J4" s="6">
        <v>9</v>
      </c>
      <c r="K4" s="35">
        <v>1</v>
      </c>
      <c r="L4" s="35">
        <v>2</v>
      </c>
      <c r="M4" s="6"/>
      <c r="N4" s="6"/>
      <c r="O4" s="35">
        <v>1</v>
      </c>
      <c r="P4" s="35">
        <v>16</v>
      </c>
      <c r="Q4" s="6"/>
      <c r="R4" s="6"/>
      <c r="S4" s="35">
        <v>2</v>
      </c>
      <c r="T4" s="35">
        <v>26</v>
      </c>
      <c r="U4" s="6">
        <v>2</v>
      </c>
      <c r="V4" s="6">
        <v>3</v>
      </c>
      <c r="W4" s="35"/>
      <c r="X4" s="35"/>
      <c r="Y4" s="83"/>
      <c r="Z4" s="83"/>
      <c r="AA4" s="81"/>
      <c r="AB4" s="81"/>
      <c r="AC4" s="6"/>
      <c r="AD4" s="6"/>
      <c r="AE4" s="9"/>
      <c r="AF4" s="9"/>
      <c r="AG4" s="11">
        <f t="shared" ref="AG4" si="0">C4+F4+H4+K4+M4+O4+Q4+S4+U4+W4+Y4</f>
        <v>10</v>
      </c>
      <c r="AH4" s="11">
        <f t="shared" ref="AH4" si="1">D4+G4+J4+L4+N4+P4+R4+T4+V4+X4+Z4</f>
        <v>68</v>
      </c>
      <c r="AI4" s="20">
        <f t="shared" ref="AI4:AI17" si="2">AH4/AG4</f>
        <v>6.8</v>
      </c>
      <c r="AJ4" s="11"/>
    </row>
    <row r="5" spans="1:36" ht="15.75" x14ac:dyDescent="0.25">
      <c r="A5" s="37">
        <v>3</v>
      </c>
      <c r="B5" s="40" t="s">
        <v>42</v>
      </c>
      <c r="C5" s="6">
        <v>13</v>
      </c>
      <c r="D5" s="6">
        <v>124</v>
      </c>
      <c r="E5" s="37"/>
      <c r="F5" s="37">
        <v>9</v>
      </c>
      <c r="G5" s="37">
        <v>27</v>
      </c>
      <c r="H5" s="6">
        <v>13</v>
      </c>
      <c r="I5" s="6"/>
      <c r="J5" s="6">
        <v>117</v>
      </c>
      <c r="K5" s="37"/>
      <c r="L5" s="37"/>
      <c r="M5" s="6">
        <v>10</v>
      </c>
      <c r="N5" s="6">
        <v>76</v>
      </c>
      <c r="O5" s="37">
        <v>6</v>
      </c>
      <c r="P5" s="37">
        <v>58</v>
      </c>
      <c r="Q5" s="6">
        <v>3</v>
      </c>
      <c r="R5" s="6">
        <v>20</v>
      </c>
      <c r="S5" s="37"/>
      <c r="T5" s="37"/>
      <c r="U5" s="6">
        <v>4</v>
      </c>
      <c r="V5" s="6">
        <v>80</v>
      </c>
      <c r="W5" s="37">
        <v>5</v>
      </c>
      <c r="X5" s="37">
        <v>29</v>
      </c>
      <c r="Y5" s="83">
        <v>5</v>
      </c>
      <c r="Z5" s="83">
        <v>31</v>
      </c>
      <c r="AA5" s="81">
        <v>9</v>
      </c>
      <c r="AB5" s="81">
        <v>97</v>
      </c>
      <c r="AC5" s="6">
        <v>9</v>
      </c>
      <c r="AD5" s="6">
        <v>35</v>
      </c>
      <c r="AE5" s="9">
        <v>11</v>
      </c>
      <c r="AF5" s="9">
        <v>89</v>
      </c>
      <c r="AG5" s="11">
        <f>C5+F5+H5+K5+M5+O5+Q5+S5+U5+W5+Y5+AA5+AC5+AE5</f>
        <v>97</v>
      </c>
      <c r="AH5" s="11">
        <f>D5+G5+J5+L5+N5+P5+R5+T5+V5+X5+Z5+AB5+AD5+AF5</f>
        <v>783</v>
      </c>
      <c r="AI5" s="20">
        <f t="shared" si="2"/>
        <v>8.072164948453608</v>
      </c>
      <c r="AJ5" s="11">
        <v>12</v>
      </c>
    </row>
    <row r="6" spans="1:36" ht="15.75" x14ac:dyDescent="0.25">
      <c r="A6" s="53">
        <v>6</v>
      </c>
      <c r="B6" s="40" t="s">
        <v>55</v>
      </c>
      <c r="C6" s="6"/>
      <c r="D6" s="6"/>
      <c r="E6" s="53"/>
      <c r="F6" s="53">
        <v>1</v>
      </c>
      <c r="G6" s="53">
        <v>13</v>
      </c>
      <c r="H6" s="6">
        <v>1</v>
      </c>
      <c r="I6" s="6"/>
      <c r="J6" s="6">
        <v>7</v>
      </c>
      <c r="K6" s="53">
        <v>1</v>
      </c>
      <c r="L6" s="53">
        <v>5</v>
      </c>
      <c r="M6" s="6"/>
      <c r="N6" s="6"/>
      <c r="O6" s="53">
        <v>3</v>
      </c>
      <c r="P6" s="53">
        <v>61</v>
      </c>
      <c r="Q6" s="6"/>
      <c r="R6" s="6"/>
      <c r="S6" s="53"/>
      <c r="T6" s="53"/>
      <c r="U6" s="6">
        <v>1</v>
      </c>
      <c r="V6" s="6">
        <v>2</v>
      </c>
      <c r="W6" s="53"/>
      <c r="X6" s="53"/>
      <c r="Y6" s="83"/>
      <c r="Z6" s="83"/>
      <c r="AA6" s="81"/>
      <c r="AB6" s="81"/>
      <c r="AC6" s="6">
        <v>1</v>
      </c>
      <c r="AD6" s="6">
        <v>4</v>
      </c>
      <c r="AE6" s="9"/>
      <c r="AF6" s="9"/>
      <c r="AG6" s="11">
        <f t="shared" ref="AG6:AG18" si="3">C6+F6+H6+K6+M6+O6+Q6+S6+U6+W6+Y6+AA6+AC6+AE6</f>
        <v>8</v>
      </c>
      <c r="AH6" s="11">
        <f t="shared" ref="AH6:AH18" si="4">D6+G6+J6+L6+N6+P6+R6+T6+V6+X6+Z6+AB6+AD6+AF6</f>
        <v>92</v>
      </c>
      <c r="AI6" s="20">
        <f t="shared" si="2"/>
        <v>11.5</v>
      </c>
      <c r="AJ6" s="11"/>
    </row>
    <row r="7" spans="1:36" ht="15.75" x14ac:dyDescent="0.25">
      <c r="A7" s="35">
        <v>7</v>
      </c>
      <c r="B7" s="40" t="s">
        <v>39</v>
      </c>
      <c r="C7" s="6">
        <v>4</v>
      </c>
      <c r="D7" s="6">
        <v>19</v>
      </c>
      <c r="E7" s="35"/>
      <c r="F7" s="35">
        <v>1</v>
      </c>
      <c r="G7" s="35">
        <v>3</v>
      </c>
      <c r="H7" s="6">
        <v>3</v>
      </c>
      <c r="I7" s="6"/>
      <c r="J7" s="6">
        <v>16</v>
      </c>
      <c r="K7" s="35">
        <v>4</v>
      </c>
      <c r="L7" s="35">
        <v>9</v>
      </c>
      <c r="M7" s="6"/>
      <c r="N7" s="6"/>
      <c r="O7" s="35">
        <v>2</v>
      </c>
      <c r="P7" s="35">
        <v>32</v>
      </c>
      <c r="Q7" s="6"/>
      <c r="R7" s="6"/>
      <c r="S7" s="35">
        <v>2</v>
      </c>
      <c r="T7" s="35">
        <v>95</v>
      </c>
      <c r="U7" s="6">
        <v>2</v>
      </c>
      <c r="V7" s="6">
        <v>10</v>
      </c>
      <c r="W7" s="35">
        <v>1</v>
      </c>
      <c r="X7" s="35">
        <v>8</v>
      </c>
      <c r="Y7" s="83">
        <v>3</v>
      </c>
      <c r="Z7" s="83">
        <v>14</v>
      </c>
      <c r="AA7" s="81">
        <v>8</v>
      </c>
      <c r="AB7" s="81">
        <v>29</v>
      </c>
      <c r="AC7" s="6"/>
      <c r="AD7" s="6"/>
      <c r="AE7" s="9"/>
      <c r="AF7" s="9"/>
      <c r="AG7" s="11">
        <f t="shared" si="3"/>
        <v>30</v>
      </c>
      <c r="AH7" s="11">
        <f t="shared" si="4"/>
        <v>235</v>
      </c>
      <c r="AI7" s="20">
        <f t="shared" si="2"/>
        <v>7.833333333333333</v>
      </c>
      <c r="AJ7" s="11">
        <v>2</v>
      </c>
    </row>
    <row r="8" spans="1:36" ht="15.75" x14ac:dyDescent="0.25">
      <c r="A8" s="53">
        <v>8</v>
      </c>
      <c r="B8" s="40" t="s">
        <v>56</v>
      </c>
      <c r="C8" s="6"/>
      <c r="D8" s="6"/>
      <c r="E8" s="53"/>
      <c r="F8" s="53">
        <v>3</v>
      </c>
      <c r="G8" s="53">
        <v>53</v>
      </c>
      <c r="H8" s="6">
        <v>5</v>
      </c>
      <c r="I8" s="6"/>
      <c r="J8" s="6">
        <v>30</v>
      </c>
      <c r="K8" s="53">
        <v>2</v>
      </c>
      <c r="L8" s="53">
        <v>19</v>
      </c>
      <c r="M8" s="6">
        <v>2</v>
      </c>
      <c r="N8" s="6">
        <v>6</v>
      </c>
      <c r="O8" s="53"/>
      <c r="P8" s="53"/>
      <c r="Q8" s="6">
        <v>1</v>
      </c>
      <c r="R8" s="6">
        <v>11</v>
      </c>
      <c r="S8" s="53"/>
      <c r="T8" s="53"/>
      <c r="U8" s="6">
        <v>1</v>
      </c>
      <c r="V8" s="6">
        <v>1</v>
      </c>
      <c r="W8" s="53"/>
      <c r="X8" s="53"/>
      <c r="Y8" s="83">
        <v>2</v>
      </c>
      <c r="Z8" s="83">
        <v>35</v>
      </c>
      <c r="AA8" s="81"/>
      <c r="AB8" s="81"/>
      <c r="AC8" s="6"/>
      <c r="AD8" s="6"/>
      <c r="AE8" s="9"/>
      <c r="AF8" s="9"/>
      <c r="AG8" s="11">
        <f t="shared" si="3"/>
        <v>16</v>
      </c>
      <c r="AH8" s="11">
        <f t="shared" si="4"/>
        <v>155</v>
      </c>
      <c r="AI8" s="20">
        <f t="shared" si="2"/>
        <v>9.6875</v>
      </c>
      <c r="AJ8" s="11">
        <v>1</v>
      </c>
    </row>
    <row r="9" spans="1:36" ht="15.75" x14ac:dyDescent="0.25">
      <c r="A9" s="64">
        <v>9</v>
      </c>
      <c r="B9" s="40" t="s">
        <v>60</v>
      </c>
      <c r="C9" s="6"/>
      <c r="D9" s="6"/>
      <c r="E9" s="64"/>
      <c r="F9" s="64"/>
      <c r="G9" s="64"/>
      <c r="H9" s="6">
        <v>4</v>
      </c>
      <c r="I9" s="6"/>
      <c r="J9" s="6">
        <v>14</v>
      </c>
      <c r="K9" s="64"/>
      <c r="L9" s="64"/>
      <c r="M9" s="6"/>
      <c r="N9" s="6"/>
      <c r="O9" s="64">
        <v>3</v>
      </c>
      <c r="P9" s="64">
        <v>17</v>
      </c>
      <c r="Q9" s="6">
        <v>5</v>
      </c>
      <c r="R9" s="6">
        <v>11</v>
      </c>
      <c r="S9" s="64">
        <v>3</v>
      </c>
      <c r="T9" s="64">
        <v>20</v>
      </c>
      <c r="U9" s="6"/>
      <c r="V9" s="6"/>
      <c r="W9" s="64">
        <v>7</v>
      </c>
      <c r="X9" s="64">
        <v>48</v>
      </c>
      <c r="Y9" s="83"/>
      <c r="Z9" s="83"/>
      <c r="AA9" s="81">
        <v>3</v>
      </c>
      <c r="AB9" s="81">
        <v>14</v>
      </c>
      <c r="AC9" s="6"/>
      <c r="AD9" s="6"/>
      <c r="AE9" s="9"/>
      <c r="AF9" s="9"/>
      <c r="AG9" s="11">
        <f t="shared" si="3"/>
        <v>25</v>
      </c>
      <c r="AH9" s="11">
        <f t="shared" si="4"/>
        <v>124</v>
      </c>
      <c r="AI9" s="20">
        <f t="shared" si="2"/>
        <v>4.96</v>
      </c>
      <c r="AJ9" s="11">
        <v>2</v>
      </c>
    </row>
    <row r="10" spans="1:36" ht="15.75" x14ac:dyDescent="0.25">
      <c r="A10" s="90">
        <v>11</v>
      </c>
      <c r="B10" s="40" t="s">
        <v>58</v>
      </c>
      <c r="C10" s="6"/>
      <c r="D10" s="6"/>
      <c r="E10" s="90"/>
      <c r="F10" s="90"/>
      <c r="G10" s="90"/>
      <c r="H10" s="6"/>
      <c r="I10" s="6"/>
      <c r="J10" s="6"/>
      <c r="K10" s="90"/>
      <c r="L10" s="90"/>
      <c r="M10" s="6"/>
      <c r="N10" s="6"/>
      <c r="O10" s="90"/>
      <c r="P10" s="90"/>
      <c r="Q10" s="6"/>
      <c r="R10" s="6"/>
      <c r="S10" s="90"/>
      <c r="T10" s="90"/>
      <c r="U10" s="6"/>
      <c r="V10" s="6"/>
      <c r="W10" s="90"/>
      <c r="X10" s="90"/>
      <c r="Y10" s="83"/>
      <c r="Z10" s="83"/>
      <c r="AA10" s="90"/>
      <c r="AB10" s="90"/>
      <c r="AC10" s="6"/>
      <c r="AD10" s="6"/>
      <c r="AE10" s="9">
        <v>1</v>
      </c>
      <c r="AF10" s="9">
        <v>7</v>
      </c>
      <c r="AG10" s="11">
        <f t="shared" si="3"/>
        <v>1</v>
      </c>
      <c r="AH10" s="11">
        <f t="shared" si="4"/>
        <v>7</v>
      </c>
      <c r="AI10" s="20"/>
      <c r="AJ10" s="11"/>
    </row>
    <row r="11" spans="1:36" ht="15.75" x14ac:dyDescent="0.25">
      <c r="A11" s="72">
        <v>13</v>
      </c>
      <c r="B11" s="5" t="s">
        <v>57</v>
      </c>
      <c r="C11" s="6"/>
      <c r="D11" s="6"/>
      <c r="E11" s="72"/>
      <c r="F11" s="72"/>
      <c r="G11" s="72"/>
      <c r="H11" s="6"/>
      <c r="I11" s="6"/>
      <c r="J11" s="6"/>
      <c r="K11" s="72"/>
      <c r="L11" s="72"/>
      <c r="M11" s="6"/>
      <c r="N11" s="6"/>
      <c r="O11" s="72"/>
      <c r="P11" s="72"/>
      <c r="Q11" s="6">
        <v>1</v>
      </c>
      <c r="R11" s="6">
        <v>10</v>
      </c>
      <c r="S11" s="72"/>
      <c r="T11" s="72"/>
      <c r="U11" s="6">
        <v>1</v>
      </c>
      <c r="V11" s="6">
        <v>11</v>
      </c>
      <c r="W11" s="72">
        <v>1</v>
      </c>
      <c r="X11" s="72">
        <v>3</v>
      </c>
      <c r="Y11" s="83"/>
      <c r="Z11" s="83"/>
      <c r="AA11" s="81"/>
      <c r="AB11" s="81"/>
      <c r="AC11" s="6"/>
      <c r="AD11" s="6"/>
      <c r="AE11" s="9"/>
      <c r="AF11" s="9"/>
      <c r="AG11" s="11">
        <f t="shared" si="3"/>
        <v>3</v>
      </c>
      <c r="AH11" s="11">
        <f t="shared" si="4"/>
        <v>24</v>
      </c>
      <c r="AI11" s="20">
        <f t="shared" si="2"/>
        <v>8</v>
      </c>
      <c r="AJ11" s="11">
        <v>1</v>
      </c>
    </row>
    <row r="12" spans="1:36" ht="15.75" x14ac:dyDescent="0.25">
      <c r="A12" s="68">
        <v>18</v>
      </c>
      <c r="B12" s="40" t="s">
        <v>59</v>
      </c>
      <c r="C12" s="6"/>
      <c r="D12" s="6"/>
      <c r="E12" s="68"/>
      <c r="F12" s="68"/>
      <c r="G12" s="68"/>
      <c r="H12" s="6"/>
      <c r="I12" s="6"/>
      <c r="J12" s="6"/>
      <c r="K12" s="68">
        <v>3</v>
      </c>
      <c r="L12" s="68">
        <v>12</v>
      </c>
      <c r="M12" s="6"/>
      <c r="N12" s="6"/>
      <c r="O12" s="68"/>
      <c r="P12" s="68"/>
      <c r="Q12" s="6"/>
      <c r="R12" s="6"/>
      <c r="S12" s="68">
        <v>1</v>
      </c>
      <c r="T12" s="68">
        <v>11</v>
      </c>
      <c r="U12" s="6"/>
      <c r="V12" s="6"/>
      <c r="W12" s="68">
        <v>1</v>
      </c>
      <c r="X12" s="68">
        <v>24</v>
      </c>
      <c r="Y12" s="83"/>
      <c r="Z12" s="83"/>
      <c r="AA12" s="81"/>
      <c r="AB12" s="81"/>
      <c r="AC12" s="6"/>
      <c r="AD12" s="6"/>
      <c r="AE12" s="9"/>
      <c r="AF12" s="9"/>
      <c r="AG12" s="11">
        <f t="shared" si="3"/>
        <v>5</v>
      </c>
      <c r="AH12" s="11">
        <f t="shared" si="4"/>
        <v>47</v>
      </c>
      <c r="AI12" s="20">
        <f t="shared" si="2"/>
        <v>9.4</v>
      </c>
      <c r="AJ12" s="11"/>
    </row>
    <row r="13" spans="1:36" ht="15.75" x14ac:dyDescent="0.25">
      <c r="A13" s="73">
        <v>17</v>
      </c>
      <c r="B13" s="40" t="s">
        <v>72</v>
      </c>
      <c r="C13" s="6"/>
      <c r="D13" s="6"/>
      <c r="E13" s="73"/>
      <c r="F13" s="73"/>
      <c r="G13" s="73"/>
      <c r="H13" s="6"/>
      <c r="I13" s="6"/>
      <c r="J13" s="6"/>
      <c r="K13" s="73"/>
      <c r="L13" s="73"/>
      <c r="M13" s="6"/>
      <c r="N13" s="6"/>
      <c r="O13" s="73"/>
      <c r="P13" s="73"/>
      <c r="Q13" s="6"/>
      <c r="R13" s="6"/>
      <c r="S13" s="73"/>
      <c r="T13" s="73"/>
      <c r="U13" s="6"/>
      <c r="V13" s="6"/>
      <c r="W13" s="73">
        <v>1</v>
      </c>
      <c r="X13" s="73">
        <v>5</v>
      </c>
      <c r="Y13" s="83"/>
      <c r="Z13" s="83"/>
      <c r="AA13" s="81"/>
      <c r="AB13" s="81"/>
      <c r="AC13" s="6"/>
      <c r="AD13" s="6"/>
      <c r="AE13" s="9"/>
      <c r="AF13" s="9"/>
      <c r="AG13" s="11">
        <f t="shared" si="3"/>
        <v>1</v>
      </c>
      <c r="AH13" s="11">
        <f t="shared" si="4"/>
        <v>5</v>
      </c>
      <c r="AI13" s="20">
        <f t="shared" si="2"/>
        <v>5</v>
      </c>
      <c r="AJ13" s="11"/>
    </row>
    <row r="14" spans="1:36" ht="15.75" x14ac:dyDescent="0.25">
      <c r="A14" s="81">
        <v>21</v>
      </c>
      <c r="B14" s="40" t="s">
        <v>70</v>
      </c>
      <c r="C14" s="6"/>
      <c r="D14" s="6"/>
      <c r="E14" s="81"/>
      <c r="F14" s="81"/>
      <c r="G14" s="81"/>
      <c r="H14" s="6"/>
      <c r="I14" s="6"/>
      <c r="J14" s="6"/>
      <c r="K14" s="81"/>
      <c r="L14" s="81"/>
      <c r="M14" s="6"/>
      <c r="N14" s="6"/>
      <c r="O14" s="81"/>
      <c r="P14" s="81"/>
      <c r="Q14" s="6"/>
      <c r="R14" s="6"/>
      <c r="S14" s="81"/>
      <c r="T14" s="81"/>
      <c r="U14" s="6"/>
      <c r="V14" s="6"/>
      <c r="W14" s="81"/>
      <c r="X14" s="81"/>
      <c r="Y14" s="83"/>
      <c r="Z14" s="83"/>
      <c r="AA14" s="81">
        <v>1</v>
      </c>
      <c r="AB14" s="81">
        <v>16</v>
      </c>
      <c r="AC14" s="6"/>
      <c r="AD14" s="6"/>
      <c r="AE14" s="9"/>
      <c r="AF14" s="9"/>
      <c r="AG14" s="11">
        <f t="shared" si="3"/>
        <v>1</v>
      </c>
      <c r="AH14" s="11">
        <f t="shared" si="4"/>
        <v>16</v>
      </c>
      <c r="AI14" s="20">
        <f t="shared" si="2"/>
        <v>16</v>
      </c>
      <c r="AJ14" s="11"/>
    </row>
    <row r="15" spans="1:36" ht="15.75" x14ac:dyDescent="0.25">
      <c r="A15" s="64">
        <v>23</v>
      </c>
      <c r="B15" s="40" t="s">
        <v>61</v>
      </c>
      <c r="C15" s="6"/>
      <c r="D15" s="6"/>
      <c r="E15" s="64"/>
      <c r="F15" s="64"/>
      <c r="G15" s="64"/>
      <c r="H15" s="6">
        <v>1</v>
      </c>
      <c r="I15" s="6"/>
      <c r="J15" s="6">
        <v>5</v>
      </c>
      <c r="K15" s="64"/>
      <c r="L15" s="64"/>
      <c r="M15" s="6"/>
      <c r="N15" s="6"/>
      <c r="O15" s="64"/>
      <c r="P15" s="64"/>
      <c r="Q15" s="6">
        <v>1</v>
      </c>
      <c r="R15" s="6">
        <v>10</v>
      </c>
      <c r="S15" s="64">
        <v>1</v>
      </c>
      <c r="T15" s="64">
        <v>22</v>
      </c>
      <c r="U15" s="6"/>
      <c r="V15" s="6"/>
      <c r="W15" s="64">
        <v>2</v>
      </c>
      <c r="X15" s="64">
        <v>19</v>
      </c>
      <c r="Y15" s="83"/>
      <c r="Z15" s="83"/>
      <c r="AA15" s="81"/>
      <c r="AB15" s="81"/>
      <c r="AC15" s="6">
        <v>1</v>
      </c>
      <c r="AD15" s="6">
        <v>2</v>
      </c>
      <c r="AE15" s="9"/>
      <c r="AF15" s="9"/>
      <c r="AG15" s="11">
        <f t="shared" si="3"/>
        <v>6</v>
      </c>
      <c r="AH15" s="11">
        <f t="shared" si="4"/>
        <v>58</v>
      </c>
      <c r="AI15" s="20">
        <f t="shared" si="2"/>
        <v>9.6666666666666661</v>
      </c>
      <c r="AJ15" s="11"/>
    </row>
    <row r="16" spans="1:36" ht="15.75" x14ac:dyDescent="0.25">
      <c r="A16" s="70">
        <v>25</v>
      </c>
      <c r="B16" s="40" t="s">
        <v>66</v>
      </c>
      <c r="C16" s="6"/>
      <c r="D16" s="6"/>
      <c r="E16" s="70"/>
      <c r="F16" s="70"/>
      <c r="G16" s="70"/>
      <c r="H16" s="6"/>
      <c r="I16" s="6"/>
      <c r="J16" s="6"/>
      <c r="K16" s="70"/>
      <c r="L16" s="70"/>
      <c r="M16" s="6"/>
      <c r="N16" s="6"/>
      <c r="O16" s="70">
        <v>2</v>
      </c>
      <c r="P16" s="70">
        <v>17</v>
      </c>
      <c r="Q16" s="6">
        <v>2</v>
      </c>
      <c r="R16" s="6">
        <v>14</v>
      </c>
      <c r="S16" s="70">
        <v>3</v>
      </c>
      <c r="T16" s="70">
        <v>7</v>
      </c>
      <c r="U16" s="6"/>
      <c r="V16" s="6"/>
      <c r="W16" s="70">
        <v>1</v>
      </c>
      <c r="X16" s="70">
        <v>14</v>
      </c>
      <c r="Y16" s="83"/>
      <c r="Z16" s="83"/>
      <c r="AA16" s="81">
        <v>1</v>
      </c>
      <c r="AB16" s="81">
        <v>5</v>
      </c>
      <c r="AC16" s="6"/>
      <c r="AD16" s="6"/>
      <c r="AE16" s="9"/>
      <c r="AF16" s="9"/>
      <c r="AG16" s="11">
        <f t="shared" si="3"/>
        <v>9</v>
      </c>
      <c r="AH16" s="11">
        <f t="shared" si="4"/>
        <v>57</v>
      </c>
      <c r="AI16" s="20">
        <f t="shared" si="2"/>
        <v>6.333333333333333</v>
      </c>
      <c r="AJ16" s="11"/>
    </row>
    <row r="17" spans="1:36" ht="15.75" x14ac:dyDescent="0.25">
      <c r="A17" s="70">
        <v>16</v>
      </c>
      <c r="B17" s="40" t="s">
        <v>67</v>
      </c>
      <c r="C17" s="6"/>
      <c r="D17" s="6"/>
      <c r="E17" s="70"/>
      <c r="F17" s="70"/>
      <c r="G17" s="70"/>
      <c r="H17" s="6"/>
      <c r="I17" s="6"/>
      <c r="J17" s="6"/>
      <c r="K17" s="70"/>
      <c r="L17" s="70"/>
      <c r="M17" s="6"/>
      <c r="N17" s="6"/>
      <c r="O17" s="70">
        <v>3</v>
      </c>
      <c r="P17" s="70">
        <v>9</v>
      </c>
      <c r="Q17" s="6"/>
      <c r="R17" s="6"/>
      <c r="S17" s="70"/>
      <c r="T17" s="70"/>
      <c r="U17" s="6"/>
      <c r="V17" s="6"/>
      <c r="W17" s="70"/>
      <c r="X17" s="70"/>
      <c r="Y17" s="83"/>
      <c r="Z17" s="83"/>
      <c r="AA17" s="81"/>
      <c r="AB17" s="81"/>
      <c r="AC17" s="6"/>
      <c r="AD17" s="6"/>
      <c r="AE17" s="9"/>
      <c r="AF17" s="9"/>
      <c r="AG17" s="11">
        <f t="shared" si="3"/>
        <v>3</v>
      </c>
      <c r="AH17" s="11">
        <f t="shared" si="4"/>
        <v>9</v>
      </c>
      <c r="AI17" s="20">
        <f t="shared" si="2"/>
        <v>3</v>
      </c>
      <c r="AJ17" s="11">
        <v>1</v>
      </c>
    </row>
    <row r="18" spans="1:36" ht="15.75" x14ac:dyDescent="0.25">
      <c r="A18" s="7">
        <v>4</v>
      </c>
      <c r="B18" s="40" t="s">
        <v>2</v>
      </c>
      <c r="C18" s="6">
        <v>21</v>
      </c>
      <c r="D18" s="6">
        <v>75</v>
      </c>
      <c r="E18" s="7"/>
      <c r="F18" s="7">
        <v>22</v>
      </c>
      <c r="G18" s="15">
        <v>82</v>
      </c>
      <c r="H18" s="6">
        <v>21</v>
      </c>
      <c r="I18" s="6"/>
      <c r="J18" s="6">
        <v>92</v>
      </c>
      <c r="K18" s="7">
        <v>20</v>
      </c>
      <c r="L18" s="7">
        <v>78</v>
      </c>
      <c r="M18" s="6">
        <v>12</v>
      </c>
      <c r="N18" s="6">
        <v>88</v>
      </c>
      <c r="O18" s="7">
        <v>7</v>
      </c>
      <c r="P18" s="7">
        <v>43</v>
      </c>
      <c r="Q18" s="6">
        <v>14</v>
      </c>
      <c r="R18" s="6">
        <v>37</v>
      </c>
      <c r="S18" s="7">
        <v>14</v>
      </c>
      <c r="T18" s="7">
        <v>100</v>
      </c>
      <c r="U18" s="6">
        <v>23</v>
      </c>
      <c r="V18" s="6">
        <v>139</v>
      </c>
      <c r="W18" s="7">
        <v>11</v>
      </c>
      <c r="X18" s="7">
        <v>68</v>
      </c>
      <c r="Y18" s="83">
        <v>22</v>
      </c>
      <c r="Z18" s="83">
        <v>106</v>
      </c>
      <c r="AA18" s="81">
        <v>24</v>
      </c>
      <c r="AB18" s="81">
        <v>168</v>
      </c>
      <c r="AC18" s="6">
        <v>20</v>
      </c>
      <c r="AD18" s="6">
        <v>69</v>
      </c>
      <c r="AE18" s="9">
        <v>17</v>
      </c>
      <c r="AF18" s="9">
        <v>40</v>
      </c>
      <c r="AG18" s="11">
        <f t="shared" si="3"/>
        <v>248</v>
      </c>
      <c r="AH18" s="11">
        <f t="shared" si="4"/>
        <v>1185</v>
      </c>
      <c r="AI18" s="20">
        <f t="shared" ref="AI18:AI19" si="5">AH18/AG18</f>
        <v>4.778225806451613</v>
      </c>
      <c r="AJ18" s="11">
        <v>28</v>
      </c>
    </row>
    <row r="19" spans="1:36" ht="15.75" x14ac:dyDescent="0.25">
      <c r="A19" s="3"/>
      <c r="B19" s="1" t="s">
        <v>3</v>
      </c>
      <c r="C19" s="54">
        <f>SUM(C4:C18)</f>
        <v>40</v>
      </c>
      <c r="D19" s="54">
        <f>SUM(D4:D18)</f>
        <v>229</v>
      </c>
      <c r="E19" s="2"/>
      <c r="F19" s="27">
        <f>SUM(F4:F18)</f>
        <v>37</v>
      </c>
      <c r="G19" s="27">
        <f>SUM(G4:G18)</f>
        <v>179</v>
      </c>
      <c r="H19" s="27">
        <f>SUM(H4:H18)</f>
        <v>49</v>
      </c>
      <c r="I19" s="2"/>
      <c r="J19" s="27">
        <f t="shared" ref="J19:P19" si="6">SUM(J4:J18)</f>
        <v>290</v>
      </c>
      <c r="K19" s="68">
        <f t="shared" si="6"/>
        <v>31</v>
      </c>
      <c r="L19" s="27">
        <f t="shared" si="6"/>
        <v>125</v>
      </c>
      <c r="M19" s="6">
        <f t="shared" si="6"/>
        <v>24</v>
      </c>
      <c r="N19" s="54">
        <f t="shared" si="6"/>
        <v>170</v>
      </c>
      <c r="O19" s="68">
        <f t="shared" si="6"/>
        <v>27</v>
      </c>
      <c r="P19" s="27">
        <f t="shared" si="6"/>
        <v>253</v>
      </c>
      <c r="Q19" s="6">
        <f t="shared" ref="Q19:V19" si="7">SUM(Q4:Q18)</f>
        <v>27</v>
      </c>
      <c r="R19" s="54">
        <f t="shared" si="7"/>
        <v>113</v>
      </c>
      <c r="S19" s="68">
        <f t="shared" si="7"/>
        <v>26</v>
      </c>
      <c r="T19" s="27">
        <f t="shared" si="7"/>
        <v>281</v>
      </c>
      <c r="U19" s="6">
        <f t="shared" si="7"/>
        <v>34</v>
      </c>
      <c r="V19" s="54">
        <f t="shared" si="7"/>
        <v>246</v>
      </c>
      <c r="W19" s="68">
        <f t="shared" ref="W19:AH19" si="8">SUM(W4:W18)</f>
        <v>30</v>
      </c>
      <c r="X19" s="27">
        <f t="shared" si="8"/>
        <v>218</v>
      </c>
      <c r="Y19" s="84">
        <f t="shared" si="8"/>
        <v>32</v>
      </c>
      <c r="Z19" s="84">
        <f t="shared" si="8"/>
        <v>186</v>
      </c>
      <c r="AA19" s="27">
        <f>SUM(AA4:AA18)</f>
        <v>46</v>
      </c>
      <c r="AB19" s="27">
        <f>SUM(AB4:AB18)</f>
        <v>329</v>
      </c>
      <c r="AC19" s="54">
        <f>SUM(AC4:AC18)</f>
        <v>31</v>
      </c>
      <c r="AD19" s="54">
        <f>SUM(AD4:AD18)</f>
        <v>110</v>
      </c>
      <c r="AE19" s="123">
        <f>SUM(AE5:AE18)</f>
        <v>29</v>
      </c>
      <c r="AF19" s="123">
        <f>SUM(AF5:AF18)</f>
        <v>136</v>
      </c>
      <c r="AG19" s="52">
        <f t="shared" si="8"/>
        <v>463</v>
      </c>
      <c r="AH19" s="52">
        <f t="shared" si="8"/>
        <v>2865</v>
      </c>
      <c r="AI19" s="23">
        <f t="shared" si="5"/>
        <v>6.1879049676025915</v>
      </c>
      <c r="AJ19" s="13">
        <f>SUM(AJ4:AJ18)</f>
        <v>47</v>
      </c>
    </row>
    <row r="20" spans="1:36" ht="15.75" x14ac:dyDescent="0.25">
      <c r="AH20" s="9"/>
      <c r="AJ20" s="17"/>
    </row>
    <row r="21" spans="1:36" ht="15.75" x14ac:dyDescent="0.25">
      <c r="A21" s="111" t="s">
        <v>4</v>
      </c>
      <c r="B21" s="111"/>
      <c r="C21" s="112" t="s">
        <v>11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</row>
    <row r="22" spans="1:36" ht="15.75" x14ac:dyDescent="0.25">
      <c r="A22" s="3"/>
      <c r="B22" s="3"/>
      <c r="C22" s="110" t="s">
        <v>44</v>
      </c>
      <c r="D22" s="110"/>
      <c r="E22" s="22"/>
      <c r="F22" s="99" t="s">
        <v>12</v>
      </c>
      <c r="G22" s="99"/>
      <c r="H22" s="110" t="s">
        <v>45</v>
      </c>
      <c r="I22" s="110"/>
      <c r="J22" s="110"/>
      <c r="K22" s="99" t="s">
        <v>63</v>
      </c>
      <c r="L22" s="99"/>
      <c r="M22" s="110" t="s">
        <v>46</v>
      </c>
      <c r="N22" s="110"/>
      <c r="O22" s="99" t="s">
        <v>38</v>
      </c>
      <c r="P22" s="99"/>
      <c r="Q22" s="110" t="s">
        <v>23</v>
      </c>
      <c r="R22" s="110"/>
      <c r="S22" s="99" t="s">
        <v>24</v>
      </c>
      <c r="T22" s="99"/>
      <c r="U22" s="110" t="s">
        <v>13</v>
      </c>
      <c r="V22" s="110"/>
      <c r="W22" s="99" t="s">
        <v>71</v>
      </c>
      <c r="X22" s="99"/>
      <c r="Y22" s="102" t="s">
        <v>76</v>
      </c>
      <c r="Z22" s="103"/>
      <c r="AA22" s="105" t="s">
        <v>77</v>
      </c>
      <c r="AB22" s="106"/>
      <c r="AC22" s="95" t="s">
        <v>63</v>
      </c>
      <c r="AD22" s="96"/>
      <c r="AE22" s="124" t="s">
        <v>63</v>
      </c>
      <c r="AF22" s="125"/>
      <c r="AG22" s="105" t="s">
        <v>14</v>
      </c>
      <c r="AH22" s="113"/>
      <c r="AI22" s="113"/>
      <c r="AJ22" s="106"/>
    </row>
    <row r="23" spans="1:36" ht="15.75" x14ac:dyDescent="0.25">
      <c r="A23" s="14" t="s">
        <v>5</v>
      </c>
      <c r="B23" s="14" t="s">
        <v>6</v>
      </c>
      <c r="C23" s="6" t="s">
        <v>15</v>
      </c>
      <c r="D23" s="6" t="s">
        <v>9</v>
      </c>
      <c r="E23" s="7" t="s">
        <v>10</v>
      </c>
      <c r="F23" s="7" t="s">
        <v>15</v>
      </c>
      <c r="G23" s="7" t="s">
        <v>9</v>
      </c>
      <c r="H23" s="6" t="s">
        <v>15</v>
      </c>
      <c r="I23" s="6"/>
      <c r="J23" s="6" t="s">
        <v>9</v>
      </c>
      <c r="K23" s="7" t="s">
        <v>15</v>
      </c>
      <c r="L23" s="7" t="s">
        <v>9</v>
      </c>
      <c r="M23" s="6" t="s">
        <v>15</v>
      </c>
      <c r="N23" s="6" t="s">
        <v>9</v>
      </c>
      <c r="O23" s="7" t="s">
        <v>15</v>
      </c>
      <c r="P23" s="7" t="s">
        <v>9</v>
      </c>
      <c r="Q23" s="6" t="s">
        <v>15</v>
      </c>
      <c r="R23" s="6" t="s">
        <v>9</v>
      </c>
      <c r="S23" s="7" t="s">
        <v>15</v>
      </c>
      <c r="T23" s="7" t="s">
        <v>9</v>
      </c>
      <c r="U23" s="6" t="s">
        <v>15</v>
      </c>
      <c r="V23" s="6" t="s">
        <v>9</v>
      </c>
      <c r="W23" s="7" t="s">
        <v>15</v>
      </c>
      <c r="X23" s="7" t="s">
        <v>9</v>
      </c>
      <c r="Y23" s="83" t="s">
        <v>8</v>
      </c>
      <c r="Z23" s="83" t="s">
        <v>9</v>
      </c>
      <c r="AA23" s="81" t="s">
        <v>8</v>
      </c>
      <c r="AB23" s="81" t="s">
        <v>9</v>
      </c>
      <c r="AC23" s="6" t="s">
        <v>8</v>
      </c>
      <c r="AD23" s="6" t="s">
        <v>9</v>
      </c>
      <c r="AE23" s="9" t="s">
        <v>8</v>
      </c>
      <c r="AF23" s="9" t="s">
        <v>9</v>
      </c>
      <c r="AG23" s="11" t="s">
        <v>15</v>
      </c>
      <c r="AH23" s="11" t="s">
        <v>9</v>
      </c>
      <c r="AI23" s="18" t="s">
        <v>1</v>
      </c>
      <c r="AJ23" s="11" t="s">
        <v>25</v>
      </c>
    </row>
    <row r="24" spans="1:36" ht="15.75" x14ac:dyDescent="0.25">
      <c r="A24" s="14">
        <v>3</v>
      </c>
      <c r="B24" s="5" t="s">
        <v>42</v>
      </c>
      <c r="C24" s="6">
        <v>2</v>
      </c>
      <c r="D24" s="6">
        <v>46</v>
      </c>
      <c r="E24" s="14"/>
      <c r="F24" s="14">
        <v>1</v>
      </c>
      <c r="G24" s="15">
        <v>18</v>
      </c>
      <c r="H24" s="6"/>
      <c r="I24" s="65"/>
      <c r="J24" s="6"/>
      <c r="K24" s="14"/>
      <c r="L24" s="14"/>
      <c r="M24" s="6">
        <v>5</v>
      </c>
      <c r="N24" s="6">
        <v>95</v>
      </c>
      <c r="O24" s="14">
        <v>4</v>
      </c>
      <c r="P24" s="14">
        <v>102</v>
      </c>
      <c r="Q24" s="6">
        <v>3</v>
      </c>
      <c r="R24" s="6">
        <v>78</v>
      </c>
      <c r="S24" s="14"/>
      <c r="T24" s="14"/>
      <c r="U24" s="6">
        <v>2</v>
      </c>
      <c r="V24" s="6">
        <v>23</v>
      </c>
      <c r="W24" s="33">
        <v>5</v>
      </c>
      <c r="X24" s="32">
        <v>62</v>
      </c>
      <c r="Y24" s="83">
        <v>3</v>
      </c>
      <c r="Z24" s="83">
        <v>45</v>
      </c>
      <c r="AA24" s="81">
        <v>1</v>
      </c>
      <c r="AB24" s="81">
        <v>25</v>
      </c>
      <c r="AC24" s="6">
        <v>1</v>
      </c>
      <c r="AD24" s="6">
        <v>2</v>
      </c>
      <c r="AE24" s="9">
        <v>5</v>
      </c>
      <c r="AF24" s="9">
        <v>91</v>
      </c>
      <c r="AG24" s="11">
        <f>C24+F24+H24+K24+M24+O24+Q24+S24+U24+W24+Y24+AA24+AC24+AE24</f>
        <v>32</v>
      </c>
      <c r="AH24" s="11">
        <f>D24+G24+J24+L24+N24+P24+R24+T24+V24+X24+Z24+AB24+AD24+AF24</f>
        <v>587</v>
      </c>
      <c r="AI24" s="20">
        <f t="shared" ref="AI24:AI38" si="9">AH24/AG24</f>
        <v>18.34375</v>
      </c>
      <c r="AJ24" s="11">
        <v>8</v>
      </c>
    </row>
    <row r="25" spans="1:36" ht="15.75" x14ac:dyDescent="0.25">
      <c r="A25" s="72">
        <v>6</v>
      </c>
      <c r="B25" s="40" t="s">
        <v>55</v>
      </c>
      <c r="C25" s="6"/>
      <c r="D25" s="6"/>
      <c r="E25" s="72"/>
      <c r="F25" s="72"/>
      <c r="G25" s="72"/>
      <c r="H25" s="6"/>
      <c r="I25" s="65"/>
      <c r="J25" s="6"/>
      <c r="K25" s="72"/>
      <c r="L25" s="72"/>
      <c r="M25" s="6"/>
      <c r="N25" s="6"/>
      <c r="O25" s="72"/>
      <c r="P25" s="72"/>
      <c r="Q25" s="6">
        <v>1</v>
      </c>
      <c r="R25" s="6">
        <v>25</v>
      </c>
      <c r="S25" s="72"/>
      <c r="T25" s="72"/>
      <c r="U25" s="6"/>
      <c r="V25" s="6"/>
      <c r="W25" s="33"/>
      <c r="X25" s="72"/>
      <c r="Y25" s="83"/>
      <c r="Z25" s="83"/>
      <c r="AA25" s="81"/>
      <c r="AB25" s="81"/>
      <c r="AC25" s="6"/>
      <c r="AD25" s="6"/>
      <c r="AE25" s="9"/>
      <c r="AF25" s="9"/>
      <c r="AG25" s="11">
        <f t="shared" ref="AG25:AG39" si="10">C25+F25+H25+K25+M25+O25+Q25+S25+U25+W25+Y25+AA25+AC25+AE25</f>
        <v>1</v>
      </c>
      <c r="AH25" s="11">
        <f t="shared" ref="AH25:AH39" si="11">D25+G25+J25+L25+N25+P25+R25+T25+V25+X25+Z25+AB25+AD25+AF25</f>
        <v>25</v>
      </c>
      <c r="AI25" s="20">
        <f t="shared" si="9"/>
        <v>25</v>
      </c>
      <c r="AJ25" s="11">
        <v>1</v>
      </c>
    </row>
    <row r="26" spans="1:36" ht="15.75" x14ac:dyDescent="0.25">
      <c r="A26" s="35">
        <v>7</v>
      </c>
      <c r="B26" s="5" t="s">
        <v>39</v>
      </c>
      <c r="C26" s="6"/>
      <c r="D26" s="6"/>
      <c r="E26" s="35"/>
      <c r="F26" s="35">
        <v>1</v>
      </c>
      <c r="G26" s="35">
        <v>4</v>
      </c>
      <c r="H26" s="6"/>
      <c r="I26" s="65"/>
      <c r="J26" s="6"/>
      <c r="K26" s="35"/>
      <c r="L26" s="35"/>
      <c r="M26" s="6"/>
      <c r="N26" s="6"/>
      <c r="O26" s="35"/>
      <c r="P26" s="35"/>
      <c r="Q26" s="6"/>
      <c r="R26" s="6"/>
      <c r="S26" s="35"/>
      <c r="T26" s="35"/>
      <c r="U26" s="6"/>
      <c r="V26" s="6"/>
      <c r="W26" s="33"/>
      <c r="X26" s="35"/>
      <c r="Y26" s="83"/>
      <c r="Z26" s="83"/>
      <c r="AA26" s="81"/>
      <c r="AB26" s="81"/>
      <c r="AC26" s="6">
        <v>2</v>
      </c>
      <c r="AD26" s="6">
        <v>63</v>
      </c>
      <c r="AE26" s="9"/>
      <c r="AF26" s="9"/>
      <c r="AG26" s="11">
        <f t="shared" si="10"/>
        <v>3</v>
      </c>
      <c r="AH26" s="11">
        <f t="shared" si="11"/>
        <v>67</v>
      </c>
      <c r="AI26" s="20">
        <f t="shared" si="9"/>
        <v>22.333333333333332</v>
      </c>
      <c r="AJ26" s="11"/>
    </row>
    <row r="27" spans="1:36" ht="15.75" x14ac:dyDescent="0.25">
      <c r="A27" s="53">
        <v>13</v>
      </c>
      <c r="B27" s="5" t="s">
        <v>57</v>
      </c>
      <c r="C27" s="6">
        <v>1</v>
      </c>
      <c r="D27" s="6">
        <v>5</v>
      </c>
      <c r="E27" s="53"/>
      <c r="F27" s="53">
        <v>2</v>
      </c>
      <c r="G27" s="53">
        <v>34</v>
      </c>
      <c r="H27" s="6">
        <v>1</v>
      </c>
      <c r="I27" s="65"/>
      <c r="J27" s="6">
        <v>28</v>
      </c>
      <c r="K27" s="53">
        <v>1</v>
      </c>
      <c r="L27" s="53">
        <v>11</v>
      </c>
      <c r="M27" s="6">
        <v>2</v>
      </c>
      <c r="N27" s="6">
        <v>42</v>
      </c>
      <c r="O27" s="53">
        <v>1</v>
      </c>
      <c r="P27" s="53">
        <v>22</v>
      </c>
      <c r="Q27" s="6"/>
      <c r="R27" s="6"/>
      <c r="S27" s="53">
        <v>2</v>
      </c>
      <c r="T27" s="53">
        <v>79</v>
      </c>
      <c r="U27" s="6">
        <v>1</v>
      </c>
      <c r="V27" s="6">
        <v>1</v>
      </c>
      <c r="W27" s="33">
        <v>1</v>
      </c>
      <c r="X27" s="53">
        <v>11</v>
      </c>
      <c r="Y27" s="83"/>
      <c r="Z27" s="83"/>
      <c r="AA27" s="81">
        <v>1</v>
      </c>
      <c r="AB27" s="81">
        <v>50</v>
      </c>
      <c r="AC27" s="6">
        <v>1</v>
      </c>
      <c r="AD27" s="6">
        <v>4</v>
      </c>
      <c r="AE27" s="9">
        <v>4</v>
      </c>
      <c r="AF27" s="9">
        <v>41</v>
      </c>
      <c r="AG27" s="11">
        <f t="shared" si="10"/>
        <v>18</v>
      </c>
      <c r="AH27" s="11">
        <f t="shared" si="11"/>
        <v>328</v>
      </c>
      <c r="AI27" s="20">
        <f t="shared" si="9"/>
        <v>18.222222222222221</v>
      </c>
      <c r="AJ27" s="11">
        <v>2</v>
      </c>
    </row>
    <row r="28" spans="1:36" ht="15.75" x14ac:dyDescent="0.25">
      <c r="A28" s="64">
        <v>18</v>
      </c>
      <c r="B28" s="5" t="s">
        <v>59</v>
      </c>
      <c r="C28" s="6"/>
      <c r="D28" s="6"/>
      <c r="E28" s="64"/>
      <c r="F28" s="64"/>
      <c r="G28" s="64"/>
      <c r="H28" s="6">
        <v>1</v>
      </c>
      <c r="I28" s="65"/>
      <c r="J28" s="6">
        <v>6</v>
      </c>
      <c r="K28" s="64">
        <v>1</v>
      </c>
      <c r="L28" s="64">
        <v>2</v>
      </c>
      <c r="M28" s="6"/>
      <c r="N28" s="6"/>
      <c r="O28" s="64"/>
      <c r="P28" s="64"/>
      <c r="Q28" s="6"/>
      <c r="R28" s="6"/>
      <c r="S28" s="64"/>
      <c r="T28" s="64"/>
      <c r="U28" s="6"/>
      <c r="V28" s="6"/>
      <c r="W28" s="33"/>
      <c r="X28" s="64"/>
      <c r="Y28" s="83"/>
      <c r="Z28" s="83"/>
      <c r="AA28" s="81"/>
      <c r="AB28" s="81"/>
      <c r="AC28" s="6"/>
      <c r="AD28" s="6"/>
      <c r="AE28" s="9"/>
      <c r="AF28" s="9"/>
      <c r="AG28" s="11">
        <f t="shared" si="10"/>
        <v>2</v>
      </c>
      <c r="AH28" s="11">
        <f t="shared" si="11"/>
        <v>8</v>
      </c>
      <c r="AI28" s="20">
        <f t="shared" si="9"/>
        <v>4</v>
      </c>
      <c r="AJ28" s="11"/>
    </row>
    <row r="29" spans="1:36" ht="15.75" x14ac:dyDescent="0.25">
      <c r="A29" s="76">
        <v>16</v>
      </c>
      <c r="B29" s="5" t="s">
        <v>67</v>
      </c>
      <c r="C29" s="6"/>
      <c r="D29" s="6"/>
      <c r="E29" s="76"/>
      <c r="F29" s="76"/>
      <c r="G29" s="76"/>
      <c r="H29" s="6"/>
      <c r="I29" s="65"/>
      <c r="J29" s="6"/>
      <c r="K29" s="76"/>
      <c r="L29" s="76"/>
      <c r="M29" s="6"/>
      <c r="N29" s="6"/>
      <c r="O29" s="76"/>
      <c r="P29" s="76"/>
      <c r="Q29" s="6"/>
      <c r="R29" s="6"/>
      <c r="S29" s="76"/>
      <c r="T29" s="76"/>
      <c r="U29" s="6"/>
      <c r="V29" s="6"/>
      <c r="W29" s="33"/>
      <c r="X29" s="76"/>
      <c r="Y29" s="83">
        <v>1</v>
      </c>
      <c r="Z29" s="83">
        <v>16</v>
      </c>
      <c r="AA29" s="81"/>
      <c r="AB29" s="81"/>
      <c r="AC29" s="6"/>
      <c r="AD29" s="6"/>
      <c r="AE29" s="9"/>
      <c r="AF29" s="9"/>
      <c r="AG29" s="11">
        <f t="shared" si="10"/>
        <v>1</v>
      </c>
      <c r="AH29" s="11">
        <f t="shared" si="11"/>
        <v>16</v>
      </c>
      <c r="AI29" s="20">
        <f t="shared" si="9"/>
        <v>16</v>
      </c>
      <c r="AJ29" s="11"/>
    </row>
    <row r="30" spans="1:36" ht="15.75" x14ac:dyDescent="0.25">
      <c r="A30" s="35">
        <v>21</v>
      </c>
      <c r="B30" s="5" t="s">
        <v>70</v>
      </c>
      <c r="C30" s="6">
        <v>2</v>
      </c>
      <c r="D30" s="6">
        <v>21</v>
      </c>
      <c r="E30" s="35"/>
      <c r="F30" s="35"/>
      <c r="G30" s="35"/>
      <c r="H30" s="6"/>
      <c r="I30" s="65"/>
      <c r="J30" s="6"/>
      <c r="K30" s="35"/>
      <c r="L30" s="35"/>
      <c r="M30" s="6">
        <v>1</v>
      </c>
      <c r="N30" s="6">
        <v>12</v>
      </c>
      <c r="O30" s="35"/>
      <c r="P30" s="35"/>
      <c r="Q30" s="6"/>
      <c r="R30" s="6"/>
      <c r="S30" s="35">
        <v>2</v>
      </c>
      <c r="T30" s="35">
        <v>96</v>
      </c>
      <c r="U30" s="6">
        <v>2</v>
      </c>
      <c r="V30" s="6">
        <v>22</v>
      </c>
      <c r="W30" s="33"/>
      <c r="X30" s="35"/>
      <c r="Y30" s="83">
        <v>1</v>
      </c>
      <c r="Z30" s="83">
        <v>1</v>
      </c>
      <c r="AA30" s="81">
        <v>1</v>
      </c>
      <c r="AB30" s="81">
        <v>18</v>
      </c>
      <c r="AC30" s="6"/>
      <c r="AD30" s="6"/>
      <c r="AE30" s="9">
        <v>4</v>
      </c>
      <c r="AF30" s="9">
        <v>101</v>
      </c>
      <c r="AG30" s="11">
        <f t="shared" si="10"/>
        <v>13</v>
      </c>
      <c r="AH30" s="11">
        <f t="shared" si="11"/>
        <v>271</v>
      </c>
      <c r="AI30" s="20">
        <f t="shared" si="9"/>
        <v>20.846153846153847</v>
      </c>
      <c r="AJ30" s="11">
        <v>1</v>
      </c>
    </row>
    <row r="31" spans="1:36" ht="15.75" x14ac:dyDescent="0.25">
      <c r="A31" s="7">
        <v>4</v>
      </c>
      <c r="B31" s="5" t="s">
        <v>2</v>
      </c>
      <c r="C31" s="6">
        <v>1</v>
      </c>
      <c r="D31" s="6">
        <v>29</v>
      </c>
      <c r="E31" s="7"/>
      <c r="F31" s="7"/>
      <c r="G31" s="15"/>
      <c r="H31" s="6"/>
      <c r="I31" s="65"/>
      <c r="J31" s="6"/>
      <c r="K31" s="7"/>
      <c r="L31" s="7"/>
      <c r="M31" s="6"/>
      <c r="N31" s="6"/>
      <c r="O31" s="7"/>
      <c r="P31" s="7"/>
      <c r="Q31" s="6">
        <v>1</v>
      </c>
      <c r="R31" s="6">
        <v>41</v>
      </c>
      <c r="S31" s="7"/>
      <c r="T31" s="7"/>
      <c r="U31" s="6"/>
      <c r="V31" s="6"/>
      <c r="W31" s="33">
        <v>2</v>
      </c>
      <c r="X31" s="32">
        <v>14</v>
      </c>
      <c r="Y31" s="83"/>
      <c r="Z31" s="83"/>
      <c r="AA31" s="81"/>
      <c r="AB31" s="81"/>
      <c r="AC31" s="6"/>
      <c r="AD31" s="6"/>
      <c r="AE31" s="9">
        <v>2</v>
      </c>
      <c r="AF31" s="9">
        <v>10</v>
      </c>
      <c r="AG31" s="11">
        <f t="shared" si="10"/>
        <v>6</v>
      </c>
      <c r="AH31" s="11">
        <f t="shared" si="11"/>
        <v>94</v>
      </c>
      <c r="AI31" s="20">
        <f t="shared" si="9"/>
        <v>15.666666666666666</v>
      </c>
      <c r="AJ31" s="11"/>
    </row>
    <row r="32" spans="1:36" ht="15.75" x14ac:dyDescent="0.25">
      <c r="A32" s="53">
        <v>11</v>
      </c>
      <c r="B32" s="5" t="s">
        <v>58</v>
      </c>
      <c r="C32" s="6"/>
      <c r="D32" s="6"/>
      <c r="E32" s="53"/>
      <c r="F32" s="53">
        <v>1</v>
      </c>
      <c r="G32" s="53">
        <v>2</v>
      </c>
      <c r="H32" s="6"/>
      <c r="I32" s="65"/>
      <c r="J32" s="6"/>
      <c r="K32" s="53"/>
      <c r="L32" s="53"/>
      <c r="M32" s="6"/>
      <c r="N32" s="6"/>
      <c r="O32" s="53"/>
      <c r="P32" s="53"/>
      <c r="Q32" s="6"/>
      <c r="R32" s="6"/>
      <c r="S32" s="53"/>
      <c r="T32" s="53"/>
      <c r="U32" s="6">
        <v>1</v>
      </c>
      <c r="V32" s="6">
        <v>16</v>
      </c>
      <c r="W32" s="33">
        <v>1</v>
      </c>
      <c r="X32" s="53">
        <v>15</v>
      </c>
      <c r="Y32" s="83">
        <v>1</v>
      </c>
      <c r="Z32" s="83">
        <v>4</v>
      </c>
      <c r="AA32" s="81"/>
      <c r="AB32" s="81"/>
      <c r="AC32" s="6">
        <v>1</v>
      </c>
      <c r="AD32" s="6">
        <v>16</v>
      </c>
      <c r="AE32" s="9"/>
      <c r="AF32" s="9"/>
      <c r="AG32" s="11">
        <f t="shared" si="10"/>
        <v>5</v>
      </c>
      <c r="AH32" s="11">
        <f t="shared" si="11"/>
        <v>53</v>
      </c>
      <c r="AI32" s="20">
        <f t="shared" si="9"/>
        <v>10.6</v>
      </c>
      <c r="AJ32" s="11">
        <v>1</v>
      </c>
    </row>
    <row r="33" spans="1:36" ht="15.75" x14ac:dyDescent="0.25">
      <c r="A33" s="70">
        <v>5</v>
      </c>
      <c r="B33" s="5" t="s">
        <v>69</v>
      </c>
      <c r="C33" s="6"/>
      <c r="D33" s="6"/>
      <c r="E33" s="70"/>
      <c r="F33" s="70"/>
      <c r="G33" s="70"/>
      <c r="H33" s="6"/>
      <c r="I33" s="65"/>
      <c r="J33" s="6"/>
      <c r="K33" s="70"/>
      <c r="L33" s="70"/>
      <c r="M33" s="6"/>
      <c r="N33" s="6"/>
      <c r="O33" s="70">
        <v>2</v>
      </c>
      <c r="P33" s="70">
        <v>7</v>
      </c>
      <c r="Q33" s="6"/>
      <c r="R33" s="6"/>
      <c r="S33" s="70">
        <v>1</v>
      </c>
      <c r="T33" s="70">
        <v>21</v>
      </c>
      <c r="U33" s="6"/>
      <c r="V33" s="6"/>
      <c r="W33" s="33"/>
      <c r="X33" s="70"/>
      <c r="Y33" s="83"/>
      <c r="Z33" s="83"/>
      <c r="AA33" s="81"/>
      <c r="AB33" s="81"/>
      <c r="AC33" s="6"/>
      <c r="AD33" s="6"/>
      <c r="AE33" s="9"/>
      <c r="AF33" s="9"/>
      <c r="AG33" s="11">
        <f t="shared" si="10"/>
        <v>3</v>
      </c>
      <c r="AH33" s="11">
        <f t="shared" si="11"/>
        <v>28</v>
      </c>
      <c r="AI33" s="20">
        <f t="shared" si="9"/>
        <v>9.3333333333333339</v>
      </c>
      <c r="AJ33" s="11"/>
    </row>
    <row r="34" spans="1:36" ht="15.75" x14ac:dyDescent="0.25">
      <c r="A34" s="70">
        <v>10</v>
      </c>
      <c r="B34" s="5" t="s">
        <v>68</v>
      </c>
      <c r="C34" s="6"/>
      <c r="D34" s="6"/>
      <c r="E34" s="70"/>
      <c r="F34" s="70"/>
      <c r="G34" s="70"/>
      <c r="H34" s="6"/>
      <c r="I34" s="65"/>
      <c r="J34" s="6"/>
      <c r="K34" s="70"/>
      <c r="L34" s="70"/>
      <c r="M34" s="6"/>
      <c r="N34" s="6"/>
      <c r="O34" s="70">
        <v>5</v>
      </c>
      <c r="P34" s="70">
        <v>36</v>
      </c>
      <c r="Q34" s="6"/>
      <c r="R34" s="6"/>
      <c r="S34" s="70"/>
      <c r="T34" s="70"/>
      <c r="U34" s="6"/>
      <c r="V34" s="6"/>
      <c r="W34" s="33"/>
      <c r="X34" s="70"/>
      <c r="Y34" s="83"/>
      <c r="Z34" s="83"/>
      <c r="AA34" s="81"/>
      <c r="AB34" s="81"/>
      <c r="AC34" s="6"/>
      <c r="AD34" s="6"/>
      <c r="AE34" s="9"/>
      <c r="AF34" s="9"/>
      <c r="AG34" s="11">
        <f t="shared" si="10"/>
        <v>5</v>
      </c>
      <c r="AH34" s="11">
        <f t="shared" si="11"/>
        <v>36</v>
      </c>
      <c r="AI34" s="20">
        <f t="shared" si="9"/>
        <v>7.2</v>
      </c>
      <c r="AJ34" s="11"/>
    </row>
    <row r="35" spans="1:36" ht="15.75" x14ac:dyDescent="0.25">
      <c r="A35" s="73">
        <v>82</v>
      </c>
      <c r="B35" s="5" t="s">
        <v>73</v>
      </c>
      <c r="C35" s="6"/>
      <c r="D35" s="6"/>
      <c r="E35" s="73"/>
      <c r="F35" s="73"/>
      <c r="G35" s="73"/>
      <c r="H35" s="6"/>
      <c r="I35" s="65"/>
      <c r="J35" s="6"/>
      <c r="K35" s="73"/>
      <c r="L35" s="73"/>
      <c r="M35" s="6"/>
      <c r="N35" s="6"/>
      <c r="O35" s="73"/>
      <c r="P35" s="73"/>
      <c r="Q35" s="6"/>
      <c r="R35" s="6"/>
      <c r="S35" s="73"/>
      <c r="T35" s="73"/>
      <c r="U35" s="6"/>
      <c r="V35" s="6"/>
      <c r="W35" s="33">
        <v>2</v>
      </c>
      <c r="X35" s="73">
        <v>38</v>
      </c>
      <c r="Y35" s="83"/>
      <c r="Z35" s="83"/>
      <c r="AA35" s="81"/>
      <c r="AB35" s="81"/>
      <c r="AC35" s="6"/>
      <c r="AD35" s="6"/>
      <c r="AE35" s="9"/>
      <c r="AF35" s="9"/>
      <c r="AG35" s="11">
        <f t="shared" si="10"/>
        <v>2</v>
      </c>
      <c r="AH35" s="11">
        <f t="shared" si="11"/>
        <v>38</v>
      </c>
      <c r="AI35" s="20">
        <f t="shared" si="9"/>
        <v>19</v>
      </c>
      <c r="AJ35" s="11">
        <v>1</v>
      </c>
    </row>
    <row r="36" spans="1:36" ht="15.75" x14ac:dyDescent="0.25">
      <c r="A36" s="88">
        <v>2</v>
      </c>
      <c r="B36" s="5" t="s">
        <v>79</v>
      </c>
      <c r="C36" s="6"/>
      <c r="D36" s="6"/>
      <c r="E36" s="88"/>
      <c r="F36" s="88"/>
      <c r="G36" s="88"/>
      <c r="H36" s="6"/>
      <c r="I36" s="65"/>
      <c r="J36" s="6"/>
      <c r="K36" s="88"/>
      <c r="L36" s="88"/>
      <c r="M36" s="6"/>
      <c r="N36" s="6"/>
      <c r="O36" s="88"/>
      <c r="P36" s="88"/>
      <c r="Q36" s="6"/>
      <c r="R36" s="6"/>
      <c r="S36" s="88"/>
      <c r="T36" s="88"/>
      <c r="U36" s="6"/>
      <c r="V36" s="6"/>
      <c r="W36" s="33"/>
      <c r="X36" s="88"/>
      <c r="Y36" s="83"/>
      <c r="Z36" s="83"/>
      <c r="AA36" s="88"/>
      <c r="AB36" s="88"/>
      <c r="AC36" s="6">
        <v>1</v>
      </c>
      <c r="AD36" s="6">
        <v>17</v>
      </c>
      <c r="AE36" s="9"/>
      <c r="AF36" s="9"/>
      <c r="AG36" s="11">
        <f t="shared" si="10"/>
        <v>1</v>
      </c>
      <c r="AH36" s="11">
        <f t="shared" si="11"/>
        <v>17</v>
      </c>
      <c r="AI36" s="20">
        <f t="shared" si="9"/>
        <v>17</v>
      </c>
      <c r="AJ36" s="11"/>
    </row>
    <row r="37" spans="1:36" ht="15.75" x14ac:dyDescent="0.25">
      <c r="A37" s="88">
        <v>23</v>
      </c>
      <c r="B37" s="5" t="s">
        <v>61</v>
      </c>
      <c r="C37" s="6"/>
      <c r="D37" s="6"/>
      <c r="E37" s="88"/>
      <c r="F37" s="88"/>
      <c r="G37" s="88"/>
      <c r="H37" s="6"/>
      <c r="I37" s="65"/>
      <c r="J37" s="6"/>
      <c r="K37" s="88"/>
      <c r="L37" s="88"/>
      <c r="M37" s="6"/>
      <c r="N37" s="6"/>
      <c r="O37" s="88"/>
      <c r="P37" s="88"/>
      <c r="Q37" s="6"/>
      <c r="R37" s="6"/>
      <c r="S37" s="88"/>
      <c r="T37" s="88"/>
      <c r="U37" s="6"/>
      <c r="V37" s="6"/>
      <c r="W37" s="33"/>
      <c r="X37" s="88"/>
      <c r="Y37" s="83"/>
      <c r="Z37" s="83"/>
      <c r="AA37" s="88"/>
      <c r="AB37" s="88"/>
      <c r="AC37" s="6">
        <v>1</v>
      </c>
      <c r="AD37" s="6">
        <v>23</v>
      </c>
      <c r="AE37" s="9"/>
      <c r="AF37" s="9"/>
      <c r="AG37" s="11">
        <f t="shared" si="10"/>
        <v>1</v>
      </c>
      <c r="AH37" s="11">
        <f t="shared" si="11"/>
        <v>23</v>
      </c>
      <c r="AI37" s="20">
        <f t="shared" si="9"/>
        <v>23</v>
      </c>
      <c r="AJ37" s="11"/>
    </row>
    <row r="38" spans="1:36" ht="15.75" x14ac:dyDescent="0.25">
      <c r="A38" s="7">
        <v>1</v>
      </c>
      <c r="B38" s="5" t="s">
        <v>41</v>
      </c>
      <c r="C38" s="6">
        <v>1</v>
      </c>
      <c r="D38" s="6">
        <v>8</v>
      </c>
      <c r="E38" s="7"/>
      <c r="F38" s="7">
        <v>2</v>
      </c>
      <c r="G38" s="15">
        <v>43</v>
      </c>
      <c r="H38" s="6">
        <v>2</v>
      </c>
      <c r="I38" s="65"/>
      <c r="J38" s="6">
        <v>47</v>
      </c>
      <c r="K38" s="7">
        <v>2</v>
      </c>
      <c r="L38" s="7">
        <v>68</v>
      </c>
      <c r="M38" s="6">
        <v>3</v>
      </c>
      <c r="N38" s="6">
        <v>29</v>
      </c>
      <c r="O38" s="7">
        <v>1</v>
      </c>
      <c r="P38" s="7">
        <v>20</v>
      </c>
      <c r="Q38" s="6">
        <v>1</v>
      </c>
      <c r="R38" s="6">
        <v>16</v>
      </c>
      <c r="S38" s="7"/>
      <c r="T38" s="7"/>
      <c r="U38" s="6"/>
      <c r="V38" s="6"/>
      <c r="W38" s="33">
        <v>1</v>
      </c>
      <c r="X38" s="32">
        <v>9</v>
      </c>
      <c r="Y38" s="83">
        <v>1</v>
      </c>
      <c r="Z38" s="83">
        <v>17</v>
      </c>
      <c r="AA38" s="81"/>
      <c r="AB38" s="81"/>
      <c r="AC38" s="6"/>
      <c r="AD38" s="6"/>
      <c r="AE38" s="9"/>
      <c r="AF38" s="9"/>
      <c r="AG38" s="11">
        <f t="shared" si="10"/>
        <v>14</v>
      </c>
      <c r="AH38" s="11">
        <f t="shared" si="11"/>
        <v>257</v>
      </c>
      <c r="AI38" s="20">
        <f t="shared" si="9"/>
        <v>18.357142857142858</v>
      </c>
      <c r="AJ38" s="11">
        <v>2</v>
      </c>
    </row>
    <row r="39" spans="1:36" ht="15.75" x14ac:dyDescent="0.25">
      <c r="A39" s="3"/>
      <c r="B39" s="1" t="s">
        <v>3</v>
      </c>
      <c r="C39" s="54">
        <f>SUM(C24:C38)</f>
        <v>7</v>
      </c>
      <c r="D39" s="54">
        <f>SUM(D24:D38)</f>
        <v>109</v>
      </c>
      <c r="E39" s="2"/>
      <c r="F39" s="27">
        <f>SUM(F24:F38)</f>
        <v>7</v>
      </c>
      <c r="G39" s="27">
        <f>SUM(G24:G38)</f>
        <v>101</v>
      </c>
      <c r="H39" s="54">
        <f>SUM(H24:H38)</f>
        <v>4</v>
      </c>
      <c r="I39" s="69"/>
      <c r="J39" s="54">
        <f t="shared" ref="J39:P39" si="12">SUM(J24:J38)</f>
        <v>81</v>
      </c>
      <c r="K39" s="68">
        <f t="shared" si="12"/>
        <v>4</v>
      </c>
      <c r="L39" s="27">
        <f t="shared" si="12"/>
        <v>81</v>
      </c>
      <c r="M39" s="6">
        <f t="shared" si="12"/>
        <v>11</v>
      </c>
      <c r="N39" s="54">
        <f t="shared" si="12"/>
        <v>178</v>
      </c>
      <c r="O39" s="68">
        <f t="shared" si="12"/>
        <v>13</v>
      </c>
      <c r="P39" s="27">
        <f t="shared" si="12"/>
        <v>187</v>
      </c>
      <c r="Q39" s="6">
        <f t="shared" ref="Q39:V39" si="13">SUM(Q24:Q38)</f>
        <v>6</v>
      </c>
      <c r="R39" s="54">
        <f t="shared" si="13"/>
        <v>160</v>
      </c>
      <c r="S39" s="68">
        <f t="shared" si="13"/>
        <v>5</v>
      </c>
      <c r="T39" s="27">
        <f t="shared" si="13"/>
        <v>196</v>
      </c>
      <c r="U39" s="6">
        <f t="shared" si="13"/>
        <v>6</v>
      </c>
      <c r="V39" s="54">
        <f t="shared" si="13"/>
        <v>62</v>
      </c>
      <c r="W39" s="68">
        <f t="shared" ref="W39:AB39" si="14">SUM(W24:W38)</f>
        <v>12</v>
      </c>
      <c r="X39" s="27">
        <f t="shared" si="14"/>
        <v>149</v>
      </c>
      <c r="Y39" s="84">
        <f t="shared" si="14"/>
        <v>7</v>
      </c>
      <c r="Z39" s="84">
        <f t="shared" si="14"/>
        <v>83</v>
      </c>
      <c r="AA39" s="27">
        <f t="shared" si="14"/>
        <v>3</v>
      </c>
      <c r="AB39" s="27">
        <f t="shared" si="14"/>
        <v>93</v>
      </c>
      <c r="AC39" s="54">
        <f>SUM(AC24:AC38)</f>
        <v>7</v>
      </c>
      <c r="AD39" s="54">
        <f>SUM(AD24:AD38)</f>
        <v>125</v>
      </c>
      <c r="AE39" s="123">
        <f>SUM(AE24:AE38)</f>
        <v>15</v>
      </c>
      <c r="AF39" s="123">
        <f>SUM(AF24:AF38)</f>
        <v>243</v>
      </c>
      <c r="AG39" s="11">
        <f t="shared" si="10"/>
        <v>107</v>
      </c>
      <c r="AH39" s="11">
        <f t="shared" si="11"/>
        <v>1848</v>
      </c>
      <c r="AI39" s="23">
        <f>AH39/AG39</f>
        <v>17.271028037383179</v>
      </c>
      <c r="AJ39" s="13">
        <f>SUM(AJ24:AJ38)</f>
        <v>16</v>
      </c>
    </row>
    <row r="41" spans="1:36" ht="15.75" x14ac:dyDescent="0.25">
      <c r="A41" s="111" t="s">
        <v>4</v>
      </c>
      <c r="B41" s="111"/>
      <c r="C41" s="112" t="s">
        <v>16</v>
      </c>
      <c r="D41" s="112"/>
      <c r="E41" s="112"/>
      <c r="F41" s="112"/>
      <c r="G41" s="112"/>
      <c r="H41" s="112"/>
      <c r="K41" s="112" t="s">
        <v>20</v>
      </c>
      <c r="L41" s="112"/>
      <c r="M41" s="112"/>
      <c r="P41" s="109" t="s">
        <v>37</v>
      </c>
      <c r="Q41" s="109"/>
      <c r="R41" s="109"/>
      <c r="S41" s="43"/>
      <c r="T41" s="109" t="s">
        <v>51</v>
      </c>
      <c r="U41" s="109"/>
      <c r="V41" s="109"/>
      <c r="W41" s="109"/>
      <c r="X41" s="62"/>
      <c r="Y41" s="79"/>
      <c r="Z41" s="79"/>
      <c r="AA41" s="79"/>
      <c r="AB41" s="79"/>
      <c r="AC41" s="79"/>
      <c r="AD41" s="79"/>
      <c r="AE41" s="79"/>
      <c r="AF41" s="79"/>
    </row>
    <row r="42" spans="1:36" ht="15.75" x14ac:dyDescent="0.25">
      <c r="A42" s="14" t="s">
        <v>5</v>
      </c>
      <c r="B42" s="14" t="s">
        <v>6</v>
      </c>
      <c r="C42" s="14" t="s">
        <v>17</v>
      </c>
      <c r="D42" s="14" t="s">
        <v>18</v>
      </c>
      <c r="E42" s="14"/>
      <c r="F42" s="14" t="s">
        <v>19</v>
      </c>
      <c r="G42" s="14" t="s">
        <v>0</v>
      </c>
      <c r="H42" s="9" t="s">
        <v>25</v>
      </c>
      <c r="K42" s="29"/>
      <c r="L42" s="29"/>
      <c r="M42" s="12" t="s">
        <v>21</v>
      </c>
      <c r="P42" s="100" t="s">
        <v>44</v>
      </c>
      <c r="Q42" s="101"/>
      <c r="R42" s="31">
        <f>D19+D39</f>
        <v>338</v>
      </c>
      <c r="S42" s="51"/>
      <c r="U42" s="60"/>
      <c r="V42" s="61" t="s">
        <v>52</v>
      </c>
      <c r="W42" s="61" t="s">
        <v>53</v>
      </c>
      <c r="X42" s="61" t="s">
        <v>54</v>
      </c>
      <c r="Y42" s="78"/>
      <c r="Z42" s="78"/>
      <c r="AA42" s="78"/>
      <c r="AB42" s="78"/>
      <c r="AC42" s="78"/>
      <c r="AD42" s="78"/>
      <c r="AE42" s="78"/>
      <c r="AF42" s="78"/>
    </row>
    <row r="43" spans="1:36" ht="15.75" x14ac:dyDescent="0.25">
      <c r="A43" s="7">
        <v>2</v>
      </c>
      <c r="B43" s="5" t="s">
        <v>40</v>
      </c>
      <c r="C43" s="5">
        <v>124</v>
      </c>
      <c r="D43" s="5">
        <v>79</v>
      </c>
      <c r="E43" s="5"/>
      <c r="F43" s="21">
        <f>D43/C43</f>
        <v>0.63709677419354838</v>
      </c>
      <c r="G43" s="5">
        <v>1428</v>
      </c>
      <c r="H43" s="5">
        <v>12</v>
      </c>
      <c r="K43" s="8" t="s">
        <v>7</v>
      </c>
      <c r="L43" s="5">
        <f>AH19</f>
        <v>2865</v>
      </c>
      <c r="M43" s="30">
        <v>205</v>
      </c>
      <c r="P43" s="100" t="s">
        <v>31</v>
      </c>
      <c r="Q43" s="101"/>
      <c r="R43" s="31">
        <f>G19+G39</f>
        <v>280</v>
      </c>
      <c r="S43" s="51"/>
      <c r="T43" s="100" t="s">
        <v>44</v>
      </c>
      <c r="U43" s="104"/>
      <c r="V43" s="31">
        <v>2</v>
      </c>
      <c r="W43" s="63">
        <v>2</v>
      </c>
      <c r="X43" s="31">
        <f>V43-W43</f>
        <v>0</v>
      </c>
      <c r="Y43" s="51"/>
      <c r="Z43" s="51"/>
      <c r="AA43" s="51"/>
      <c r="AB43" s="51"/>
      <c r="AC43" s="51"/>
      <c r="AD43" s="51"/>
      <c r="AE43" s="51"/>
      <c r="AF43" s="51"/>
    </row>
    <row r="44" spans="1:36" ht="15.75" x14ac:dyDescent="0.25">
      <c r="A44" s="41">
        <v>3</v>
      </c>
      <c r="B44" s="5" t="s">
        <v>42</v>
      </c>
      <c r="C44" s="5">
        <v>25</v>
      </c>
      <c r="D44" s="5">
        <v>29</v>
      </c>
      <c r="E44" s="5"/>
      <c r="F44" s="21">
        <f>D44/C44</f>
        <v>1.1599999999999999</v>
      </c>
      <c r="G44" s="5">
        <v>216</v>
      </c>
      <c r="H44" s="5">
        <v>1</v>
      </c>
      <c r="K44" s="8" t="s">
        <v>16</v>
      </c>
      <c r="L44" s="5">
        <f>AH39</f>
        <v>1848</v>
      </c>
      <c r="M44" s="30">
        <v>132</v>
      </c>
      <c r="P44" s="100" t="s">
        <v>47</v>
      </c>
      <c r="Q44" s="101"/>
      <c r="R44" s="31">
        <f>J19+J39</f>
        <v>371</v>
      </c>
      <c r="S44" s="51"/>
      <c r="T44" s="100" t="s">
        <v>31</v>
      </c>
      <c r="U44" s="104"/>
      <c r="V44" s="31">
        <v>0</v>
      </c>
      <c r="W44" s="63">
        <v>1</v>
      </c>
      <c r="X44" s="31">
        <f t="shared" ref="X44:X57" si="15">V44-W44</f>
        <v>-1</v>
      </c>
      <c r="Y44" s="51"/>
      <c r="Z44" s="51"/>
      <c r="AA44" s="51"/>
      <c r="AB44" s="51"/>
      <c r="AC44" s="51"/>
      <c r="AD44" s="51"/>
      <c r="AE44" s="51"/>
      <c r="AF44" s="51"/>
    </row>
    <row r="45" spans="1:36" ht="15.75" x14ac:dyDescent="0.25">
      <c r="A45" s="68">
        <v>7</v>
      </c>
      <c r="B45" s="40" t="s">
        <v>64</v>
      </c>
      <c r="C45" s="5">
        <v>2</v>
      </c>
      <c r="D45" s="5">
        <v>1</v>
      </c>
      <c r="E45" s="5"/>
      <c r="F45" s="21">
        <f>D45/C45</f>
        <v>0.5</v>
      </c>
      <c r="G45" s="5">
        <v>2</v>
      </c>
      <c r="H45" s="5">
        <v>0</v>
      </c>
      <c r="P45" s="100" t="s">
        <v>65</v>
      </c>
      <c r="Q45" s="101"/>
      <c r="R45" s="31">
        <f>L19+L39</f>
        <v>206</v>
      </c>
      <c r="S45" s="51"/>
      <c r="T45" s="100" t="s">
        <v>47</v>
      </c>
      <c r="U45" s="104"/>
      <c r="V45" s="31">
        <v>2</v>
      </c>
      <c r="W45" s="63">
        <v>0</v>
      </c>
      <c r="X45" s="31">
        <f t="shared" si="15"/>
        <v>2</v>
      </c>
      <c r="Y45" s="51"/>
      <c r="Z45" s="51"/>
      <c r="AA45" s="51"/>
      <c r="AB45" s="51"/>
      <c r="AC45" s="51"/>
      <c r="AD45" s="51"/>
      <c r="AE45" s="51"/>
      <c r="AF45" s="51"/>
    </row>
    <row r="46" spans="1:36" ht="15.75" x14ac:dyDescent="0.25">
      <c r="A46" s="88">
        <v>16</v>
      </c>
      <c r="B46" s="40" t="s">
        <v>67</v>
      </c>
      <c r="C46" s="5">
        <v>20</v>
      </c>
      <c r="D46" s="5">
        <v>16</v>
      </c>
      <c r="E46" s="5"/>
      <c r="F46" s="21">
        <f>D46/C46</f>
        <v>0.8</v>
      </c>
      <c r="G46" s="5">
        <v>201</v>
      </c>
      <c r="H46" s="5">
        <v>3</v>
      </c>
      <c r="I46" s="16"/>
      <c r="J46" s="39"/>
      <c r="K46" s="43"/>
      <c r="L46" s="43"/>
      <c r="P46" s="100" t="s">
        <v>48</v>
      </c>
      <c r="Q46" s="101"/>
      <c r="R46" s="31">
        <v>348</v>
      </c>
      <c r="S46" s="51"/>
      <c r="T46" s="100" t="s">
        <v>65</v>
      </c>
      <c r="U46" s="104"/>
      <c r="V46" s="31">
        <v>2</v>
      </c>
      <c r="W46" s="63">
        <v>2</v>
      </c>
      <c r="X46" s="31">
        <f t="shared" si="15"/>
        <v>0</v>
      </c>
      <c r="Y46" s="51"/>
      <c r="Z46" s="51"/>
      <c r="AA46" s="51"/>
      <c r="AB46" s="51"/>
      <c r="AC46" s="51"/>
      <c r="AD46" s="51"/>
      <c r="AE46" s="51"/>
      <c r="AF46" s="51"/>
    </row>
    <row r="47" spans="1:36" ht="15.75" x14ac:dyDescent="0.25">
      <c r="A47" s="3"/>
      <c r="B47" s="27" t="s">
        <v>14</v>
      </c>
      <c r="C47" s="8">
        <f>SUM(C43:C46)</f>
        <v>171</v>
      </c>
      <c r="D47" s="8">
        <f>SUM(D43:D46)</f>
        <v>125</v>
      </c>
      <c r="E47" s="8"/>
      <c r="F47" s="24">
        <f>D47/C47</f>
        <v>0.73099415204678364</v>
      </c>
      <c r="G47" s="8">
        <f>SUM(G43:G46)</f>
        <v>1847</v>
      </c>
      <c r="H47" s="8">
        <f>SUM(H43:H46)</f>
        <v>16</v>
      </c>
      <c r="J47" s="42"/>
      <c r="K47" s="43"/>
      <c r="L47" s="43"/>
      <c r="P47" s="100" t="s">
        <v>49</v>
      </c>
      <c r="Q47" s="101"/>
      <c r="R47" s="31">
        <v>440</v>
      </c>
      <c r="S47" s="51"/>
      <c r="T47" s="100" t="s">
        <v>48</v>
      </c>
      <c r="U47" s="104"/>
      <c r="V47" s="31">
        <v>1</v>
      </c>
      <c r="W47" s="63">
        <v>0</v>
      </c>
      <c r="X47" s="31">
        <f t="shared" si="15"/>
        <v>1</v>
      </c>
      <c r="Y47" s="51"/>
      <c r="Z47" s="51"/>
      <c r="AA47" s="51"/>
      <c r="AB47" s="51"/>
      <c r="AC47" s="51"/>
      <c r="AD47" s="51"/>
      <c r="AE47" s="51"/>
      <c r="AF47" s="51"/>
    </row>
    <row r="48" spans="1:36" ht="15.75" customHeight="1" x14ac:dyDescent="0.25">
      <c r="A48" s="3"/>
      <c r="B48" s="1"/>
      <c r="C48" s="55"/>
      <c r="D48" s="55"/>
      <c r="E48" s="55"/>
      <c r="F48" s="56"/>
      <c r="G48" s="55"/>
      <c r="H48" s="55"/>
      <c r="J48" s="42"/>
      <c r="K48" s="43"/>
      <c r="L48" s="43"/>
      <c r="P48" s="100" t="s">
        <v>50</v>
      </c>
      <c r="Q48" s="101"/>
      <c r="R48" s="31">
        <v>273</v>
      </c>
      <c r="S48" s="51"/>
      <c r="T48" s="100" t="s">
        <v>49</v>
      </c>
      <c r="U48" s="104"/>
      <c r="V48" s="31">
        <v>0</v>
      </c>
      <c r="W48" s="63">
        <v>1</v>
      </c>
      <c r="X48" s="31">
        <f t="shared" si="15"/>
        <v>-1</v>
      </c>
      <c r="Y48" s="51"/>
      <c r="Z48" s="51"/>
      <c r="AA48" s="51"/>
      <c r="AB48" s="51"/>
      <c r="AC48" s="51"/>
      <c r="AD48" s="51"/>
      <c r="AE48" s="51"/>
      <c r="AF48" s="51"/>
    </row>
    <row r="49" spans="1:35" x14ac:dyDescent="0.25">
      <c r="I49" s="44"/>
      <c r="J49" s="43"/>
      <c r="K49" s="43"/>
      <c r="L49" s="43"/>
      <c r="P49" s="100" t="s">
        <v>22</v>
      </c>
      <c r="Q49" s="101"/>
      <c r="R49" s="31">
        <v>477</v>
      </c>
      <c r="S49" s="51"/>
      <c r="T49" s="100" t="s">
        <v>50</v>
      </c>
      <c r="U49" s="104"/>
      <c r="V49" s="31">
        <v>3</v>
      </c>
      <c r="W49" s="63">
        <v>0</v>
      </c>
      <c r="X49" s="31">
        <f t="shared" si="15"/>
        <v>3</v>
      </c>
      <c r="Y49" s="51"/>
      <c r="Z49" s="51"/>
      <c r="AA49" s="51"/>
      <c r="AB49" s="51"/>
      <c r="AC49" s="51"/>
      <c r="AD49" s="51"/>
      <c r="AE49" s="51"/>
      <c r="AF49" s="51"/>
    </row>
    <row r="50" spans="1:35" x14ac:dyDescent="0.25">
      <c r="A50" s="117" t="s">
        <v>36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9"/>
      <c r="P50" s="100" t="s">
        <v>13</v>
      </c>
      <c r="Q50" s="101"/>
      <c r="R50" s="31">
        <v>308</v>
      </c>
      <c r="S50" s="51"/>
      <c r="T50" s="100" t="s">
        <v>22</v>
      </c>
      <c r="U50" s="104"/>
      <c r="V50" s="31">
        <v>2</v>
      </c>
      <c r="W50" s="63">
        <v>0</v>
      </c>
      <c r="X50" s="31">
        <f t="shared" si="15"/>
        <v>2</v>
      </c>
      <c r="Y50" s="51"/>
      <c r="Z50" s="51"/>
      <c r="AA50" s="51"/>
      <c r="AB50" s="51"/>
      <c r="AC50" s="51"/>
      <c r="AD50" s="51"/>
      <c r="AE50" s="51"/>
      <c r="AF50" s="51"/>
    </row>
    <row r="51" spans="1:35" ht="15.75" x14ac:dyDescent="0.25">
      <c r="D51" s="120" t="s">
        <v>29</v>
      </c>
      <c r="E51" s="121"/>
      <c r="F51" s="121"/>
      <c r="G51" s="122"/>
      <c r="H51" s="114" t="s">
        <v>30</v>
      </c>
      <c r="I51" s="115"/>
      <c r="J51" s="115"/>
      <c r="K51" s="115"/>
      <c r="L51" s="116"/>
      <c r="P51" s="100" t="s">
        <v>74</v>
      </c>
      <c r="Q51" s="101"/>
      <c r="R51" s="31">
        <v>367</v>
      </c>
      <c r="S51" s="51"/>
      <c r="T51" s="100" t="s">
        <v>13</v>
      </c>
      <c r="U51" s="104"/>
      <c r="V51" s="31">
        <v>0</v>
      </c>
      <c r="W51" s="63">
        <v>3</v>
      </c>
      <c r="X51" s="31">
        <f t="shared" si="15"/>
        <v>-3</v>
      </c>
      <c r="Y51" s="51"/>
      <c r="Z51" s="51"/>
      <c r="AA51" s="51"/>
      <c r="AB51" s="51"/>
      <c r="AC51" s="51"/>
      <c r="AD51" s="51"/>
      <c r="AE51" s="51"/>
      <c r="AF51" s="51"/>
    </row>
    <row r="52" spans="1:35" ht="15.75" x14ac:dyDescent="0.25">
      <c r="B52" s="16"/>
      <c r="C52" s="19" t="s">
        <v>35</v>
      </c>
      <c r="D52" s="14" t="s">
        <v>17</v>
      </c>
      <c r="E52" s="14" t="s">
        <v>26</v>
      </c>
      <c r="F52" s="14" t="s">
        <v>34</v>
      </c>
      <c r="G52" s="14" t="s">
        <v>27</v>
      </c>
      <c r="H52" s="14" t="s">
        <v>17</v>
      </c>
      <c r="I52" s="14"/>
      <c r="J52" s="14" t="s">
        <v>34</v>
      </c>
      <c r="K52" s="14" t="s">
        <v>27</v>
      </c>
      <c r="L52" s="14" t="s">
        <v>28</v>
      </c>
      <c r="P52" s="97" t="s">
        <v>76</v>
      </c>
      <c r="Q52" s="97"/>
      <c r="R52" s="31">
        <v>269</v>
      </c>
      <c r="S52" s="51"/>
      <c r="T52" s="100" t="s">
        <v>75</v>
      </c>
      <c r="U52" s="104"/>
      <c r="V52" s="31">
        <v>2</v>
      </c>
      <c r="W52" s="63">
        <v>1</v>
      </c>
      <c r="X52" s="31">
        <f t="shared" si="15"/>
        <v>1</v>
      </c>
      <c r="Y52" s="51"/>
      <c r="Z52" s="51"/>
      <c r="AA52" s="51"/>
      <c r="AB52" s="51"/>
      <c r="AC52" s="51"/>
      <c r="AD52" s="51"/>
      <c r="AE52" s="51"/>
      <c r="AF52" s="51"/>
    </row>
    <row r="53" spans="1:35" ht="15.75" x14ac:dyDescent="0.25">
      <c r="A53" s="5">
        <v>15</v>
      </c>
      <c r="B53" s="25" t="s">
        <v>43</v>
      </c>
      <c r="C53" s="5" t="s">
        <v>44</v>
      </c>
      <c r="D53" s="14">
        <v>3</v>
      </c>
      <c r="E53" s="14"/>
      <c r="F53" s="14">
        <v>3</v>
      </c>
      <c r="G53" s="26">
        <f t="shared" ref="G53:G67" si="16">F53/D53</f>
        <v>1</v>
      </c>
      <c r="H53" s="14">
        <v>1</v>
      </c>
      <c r="I53" s="14"/>
      <c r="J53" s="14">
        <v>0</v>
      </c>
      <c r="K53" s="26" t="e">
        <f>H53/J53</f>
        <v>#DIV/0!</v>
      </c>
      <c r="L53" s="14">
        <v>0</v>
      </c>
      <c r="P53" s="100" t="s">
        <v>78</v>
      </c>
      <c r="Q53" s="101"/>
      <c r="R53" s="82">
        <v>422</v>
      </c>
      <c r="S53" s="51"/>
      <c r="T53" s="97" t="s">
        <v>76</v>
      </c>
      <c r="U53" s="97"/>
      <c r="V53" s="82">
        <v>1</v>
      </c>
      <c r="W53" s="80">
        <v>0</v>
      </c>
      <c r="X53" s="82">
        <f t="shared" ref="X53" si="17">V53-W53</f>
        <v>1</v>
      </c>
      <c r="Y53" s="51"/>
      <c r="Z53" s="51"/>
      <c r="AA53" s="51"/>
      <c r="AB53" s="51"/>
      <c r="AC53" s="51"/>
      <c r="AD53" s="51"/>
      <c r="AE53" s="51"/>
      <c r="AF53" s="51"/>
    </row>
    <row r="54" spans="1:35" ht="15.75" x14ac:dyDescent="0.25">
      <c r="C54" s="5" t="s">
        <v>31</v>
      </c>
      <c r="D54" s="14">
        <v>2</v>
      </c>
      <c r="E54" s="14"/>
      <c r="F54" s="14">
        <v>1</v>
      </c>
      <c r="G54" s="26">
        <f t="shared" si="16"/>
        <v>0.5</v>
      </c>
      <c r="H54" s="14">
        <v>0</v>
      </c>
      <c r="I54" s="14"/>
      <c r="J54" s="14">
        <v>0</v>
      </c>
      <c r="K54" s="26" t="e">
        <f>H54/J54</f>
        <v>#DIV/0!</v>
      </c>
      <c r="L54" s="14">
        <v>0</v>
      </c>
      <c r="P54" s="97" t="s">
        <v>65</v>
      </c>
      <c r="Q54" s="97"/>
      <c r="R54" s="89">
        <v>235</v>
      </c>
      <c r="T54" s="97" t="s">
        <v>78</v>
      </c>
      <c r="U54" s="97"/>
      <c r="V54" s="31">
        <v>1</v>
      </c>
      <c r="W54" s="74">
        <v>1</v>
      </c>
      <c r="X54" s="31">
        <f t="shared" si="15"/>
        <v>0</v>
      </c>
      <c r="Y54" s="51"/>
      <c r="Z54" s="51"/>
      <c r="AA54" s="51"/>
      <c r="AB54" s="51"/>
      <c r="AC54" s="51"/>
      <c r="AD54" s="51"/>
      <c r="AE54" s="51"/>
      <c r="AF54" s="51"/>
    </row>
    <row r="55" spans="1:35" ht="15.75" x14ac:dyDescent="0.25">
      <c r="A55" s="66">
        <v>95</v>
      </c>
      <c r="B55" s="67" t="s">
        <v>62</v>
      </c>
      <c r="C55" s="5" t="s">
        <v>47</v>
      </c>
      <c r="D55" s="14">
        <v>4</v>
      </c>
      <c r="E55" s="14"/>
      <c r="F55" s="14">
        <v>4</v>
      </c>
      <c r="G55" s="26">
        <f t="shared" si="16"/>
        <v>1</v>
      </c>
      <c r="H55" s="14">
        <v>0</v>
      </c>
      <c r="I55" s="14"/>
      <c r="J55" s="14">
        <v>0</v>
      </c>
      <c r="K55" s="26" t="e">
        <f>H55/J55</f>
        <v>#DIV/0!</v>
      </c>
      <c r="L55" s="14">
        <v>0</v>
      </c>
      <c r="P55" s="97" t="s">
        <v>80</v>
      </c>
      <c r="Q55" s="97"/>
      <c r="R55" s="89">
        <v>379</v>
      </c>
      <c r="T55" s="97" t="s">
        <v>65</v>
      </c>
      <c r="U55" s="97"/>
      <c r="V55" s="89">
        <v>3</v>
      </c>
      <c r="W55" s="87">
        <v>0</v>
      </c>
      <c r="X55" s="89">
        <f t="shared" si="15"/>
        <v>3</v>
      </c>
      <c r="Y55" s="51"/>
      <c r="Z55" s="51"/>
      <c r="AA55" s="51"/>
      <c r="AB55" s="51"/>
      <c r="AC55" s="51"/>
      <c r="AD55" s="51"/>
      <c r="AE55" s="51"/>
      <c r="AF55" s="51"/>
    </row>
    <row r="56" spans="1:35" ht="15.75" x14ac:dyDescent="0.25">
      <c r="C56" s="10" t="s">
        <v>65</v>
      </c>
      <c r="D56" s="14">
        <v>2</v>
      </c>
      <c r="E56" s="14"/>
      <c r="F56" s="14">
        <v>2</v>
      </c>
      <c r="G56" s="26">
        <f t="shared" si="16"/>
        <v>1</v>
      </c>
      <c r="H56" s="14">
        <v>0</v>
      </c>
      <c r="I56" s="14"/>
      <c r="J56" s="14">
        <v>0</v>
      </c>
      <c r="K56" s="26" t="e">
        <f t="shared" ref="K56" si="18">H56/J56</f>
        <v>#DIV/0!</v>
      </c>
      <c r="L56" s="14">
        <v>0</v>
      </c>
      <c r="P56" s="16"/>
      <c r="R56" s="71">
        <f>SUM(R42:R55)</f>
        <v>4713</v>
      </c>
      <c r="T56" s="97" t="s">
        <v>80</v>
      </c>
      <c r="U56" s="97"/>
      <c r="V56" s="89">
        <v>2</v>
      </c>
      <c r="W56" s="89">
        <v>4</v>
      </c>
      <c r="X56" s="89">
        <f t="shared" si="15"/>
        <v>-2</v>
      </c>
      <c r="Y56" s="51"/>
      <c r="Z56" s="51"/>
      <c r="AA56" s="51"/>
      <c r="AB56" s="51"/>
      <c r="AC56" s="51"/>
      <c r="AD56" s="51"/>
      <c r="AE56" s="51"/>
      <c r="AF56" s="51"/>
    </row>
    <row r="57" spans="1:35" ht="15.75" x14ac:dyDescent="0.25">
      <c r="C57" s="10" t="s">
        <v>48</v>
      </c>
      <c r="D57" s="14">
        <v>3</v>
      </c>
      <c r="E57" s="14"/>
      <c r="F57" s="14">
        <v>3</v>
      </c>
      <c r="G57" s="26">
        <f t="shared" si="16"/>
        <v>1</v>
      </c>
      <c r="H57" s="14">
        <v>3</v>
      </c>
      <c r="I57" s="14"/>
      <c r="J57" s="14">
        <v>2</v>
      </c>
      <c r="K57" s="26">
        <f>J57/H57</f>
        <v>0.66666666666666663</v>
      </c>
      <c r="L57" s="14">
        <v>40</v>
      </c>
      <c r="V57" s="126">
        <f>SUM(V43:V56)</f>
        <v>21</v>
      </c>
      <c r="W57" s="126">
        <f>SUM(W43:W56)</f>
        <v>15</v>
      </c>
      <c r="X57" s="126">
        <f t="shared" si="15"/>
        <v>6</v>
      </c>
      <c r="Y57" s="51"/>
      <c r="Z57" s="51"/>
      <c r="AA57" s="51"/>
      <c r="AB57" s="51"/>
      <c r="AC57" s="51"/>
      <c r="AD57" s="51"/>
      <c r="AE57" s="51"/>
      <c r="AF57" s="51"/>
    </row>
    <row r="58" spans="1:35" ht="15.75" x14ac:dyDescent="0.25">
      <c r="C58" s="45" t="s">
        <v>32</v>
      </c>
      <c r="D58" s="46">
        <v>7</v>
      </c>
      <c r="E58" s="46"/>
      <c r="F58" s="46">
        <v>6</v>
      </c>
      <c r="G58" s="47">
        <f t="shared" si="16"/>
        <v>0.8571428571428571</v>
      </c>
      <c r="H58" s="46">
        <v>0</v>
      </c>
      <c r="I58" s="46"/>
      <c r="J58" s="46">
        <v>0</v>
      </c>
      <c r="K58" s="26">
        <v>0</v>
      </c>
      <c r="L58" s="46">
        <v>0</v>
      </c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</row>
    <row r="59" spans="1:35" ht="15.75" x14ac:dyDescent="0.25">
      <c r="A59" s="57"/>
      <c r="B59" s="58"/>
      <c r="C59" s="10" t="s">
        <v>33</v>
      </c>
      <c r="D59" s="9">
        <v>6</v>
      </c>
      <c r="E59" s="9"/>
      <c r="F59" s="9">
        <v>6</v>
      </c>
      <c r="G59" s="59">
        <f t="shared" si="16"/>
        <v>1</v>
      </c>
      <c r="H59" s="9">
        <v>0</v>
      </c>
      <c r="I59" s="9"/>
      <c r="J59" s="9">
        <v>0</v>
      </c>
      <c r="K59" s="59">
        <v>0</v>
      </c>
      <c r="L59" s="9">
        <v>0</v>
      </c>
      <c r="N59" s="42"/>
      <c r="O59" s="42"/>
      <c r="S59" s="42"/>
      <c r="V59" s="51"/>
      <c r="W59" s="51"/>
      <c r="X59" s="51"/>
      <c r="Y59" s="42"/>
      <c r="Z59" s="42"/>
      <c r="AA59" s="42"/>
      <c r="AB59" s="42"/>
      <c r="AC59" s="42"/>
      <c r="AD59" s="42"/>
      <c r="AE59" s="42"/>
      <c r="AF59" s="42"/>
    </row>
    <row r="60" spans="1:35" ht="15.75" x14ac:dyDescent="0.25">
      <c r="C60" s="48" t="s">
        <v>22</v>
      </c>
      <c r="D60" s="49">
        <v>8</v>
      </c>
      <c r="E60" s="49"/>
      <c r="F60" s="49">
        <v>7</v>
      </c>
      <c r="G60" s="50">
        <f t="shared" si="16"/>
        <v>0.875</v>
      </c>
      <c r="H60" s="49">
        <v>0</v>
      </c>
      <c r="I60" s="49"/>
      <c r="J60" s="49">
        <v>0</v>
      </c>
      <c r="K60" s="26" t="e">
        <f>H60/J60</f>
        <v>#DIV/0!</v>
      </c>
      <c r="L60" s="49">
        <v>0</v>
      </c>
      <c r="N60" s="42"/>
      <c r="O60" s="43"/>
      <c r="P60" s="42"/>
      <c r="Q60" s="42"/>
      <c r="R60" s="42"/>
      <c r="S60" s="43"/>
      <c r="T60" s="42"/>
      <c r="U60" s="42"/>
      <c r="V60" s="91"/>
      <c r="W60" s="91"/>
      <c r="X60" s="91"/>
      <c r="Y60" s="42"/>
      <c r="Z60" s="42"/>
      <c r="AA60" s="42"/>
      <c r="AB60" s="42"/>
      <c r="AC60" s="42"/>
      <c r="AD60" s="42"/>
      <c r="AE60" s="42"/>
      <c r="AF60" s="42"/>
    </row>
    <row r="61" spans="1:35" ht="15.75" x14ac:dyDescent="0.25">
      <c r="C61" s="10" t="s">
        <v>13</v>
      </c>
      <c r="D61" s="14">
        <v>3</v>
      </c>
      <c r="E61" s="14"/>
      <c r="F61" s="14">
        <v>3</v>
      </c>
      <c r="G61" s="26">
        <f t="shared" si="16"/>
        <v>1</v>
      </c>
      <c r="H61" s="14">
        <v>0</v>
      </c>
      <c r="I61" s="14"/>
      <c r="J61" s="14">
        <v>0</v>
      </c>
      <c r="K61" s="26" t="e">
        <f t="shared" ref="K61:K66" si="19">H61/J61</f>
        <v>#DIV/0!</v>
      </c>
      <c r="L61" s="14">
        <v>0</v>
      </c>
      <c r="N61" s="42"/>
      <c r="O61" s="42"/>
      <c r="P61" s="42"/>
      <c r="Q61" s="42"/>
      <c r="R61" s="42"/>
      <c r="S61" s="43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86"/>
      <c r="AH61" s="75"/>
      <c r="AI61" s="75"/>
    </row>
    <row r="62" spans="1:35" ht="15.75" x14ac:dyDescent="0.25">
      <c r="A62" s="38"/>
      <c r="B62" s="39"/>
      <c r="C62" s="10" t="s">
        <v>74</v>
      </c>
      <c r="D62" s="14">
        <v>7</v>
      </c>
      <c r="E62" s="14"/>
      <c r="F62" s="14">
        <v>6</v>
      </c>
      <c r="G62" s="26">
        <f t="shared" si="16"/>
        <v>0.8571428571428571</v>
      </c>
      <c r="H62" s="14">
        <v>0</v>
      </c>
      <c r="I62" s="14"/>
      <c r="J62" s="14">
        <v>0</v>
      </c>
      <c r="K62" s="26" t="e">
        <f t="shared" si="19"/>
        <v>#DIV/0!</v>
      </c>
      <c r="L62" s="14">
        <v>0</v>
      </c>
      <c r="N62" s="42"/>
      <c r="O62" s="79"/>
      <c r="P62" s="43"/>
      <c r="Q62" s="43"/>
      <c r="R62" s="43"/>
      <c r="S62" s="92"/>
      <c r="T62" s="42"/>
      <c r="U62" s="42"/>
      <c r="V62" s="42"/>
      <c r="W62" s="42"/>
      <c r="X62" s="42"/>
      <c r="Y62" s="92"/>
      <c r="Z62" s="92"/>
      <c r="AA62" s="92"/>
      <c r="AB62" s="92"/>
      <c r="AC62" s="92"/>
      <c r="AD62" s="92"/>
      <c r="AE62" s="93"/>
      <c r="AF62" s="93"/>
      <c r="AG62" s="85"/>
      <c r="AH62" s="85"/>
      <c r="AI62" s="86"/>
    </row>
    <row r="63" spans="1:35" ht="15.75" x14ac:dyDescent="0.25">
      <c r="A63" s="38"/>
      <c r="B63" s="39"/>
      <c r="C63" s="10" t="s">
        <v>76</v>
      </c>
      <c r="D63" s="76">
        <v>5</v>
      </c>
      <c r="E63" s="76"/>
      <c r="F63" s="76">
        <v>5</v>
      </c>
      <c r="G63" s="26">
        <f t="shared" si="16"/>
        <v>1</v>
      </c>
      <c r="H63" s="76">
        <v>1</v>
      </c>
      <c r="I63" s="77"/>
      <c r="J63" s="76">
        <v>0</v>
      </c>
      <c r="K63" s="26" t="e">
        <f t="shared" si="19"/>
        <v>#DIV/0!</v>
      </c>
      <c r="L63" s="76">
        <v>0</v>
      </c>
      <c r="N63" s="42"/>
      <c r="O63" s="79"/>
      <c r="P63" s="98"/>
      <c r="Q63" s="98"/>
      <c r="R63" s="43"/>
      <c r="S63" s="92"/>
      <c r="T63" s="42"/>
      <c r="U63" s="42"/>
      <c r="V63" s="42"/>
      <c r="W63" s="42"/>
      <c r="X63" s="42"/>
      <c r="Y63" s="92"/>
      <c r="Z63" s="92"/>
      <c r="AA63" s="92"/>
      <c r="AB63" s="92"/>
      <c r="AC63" s="92"/>
      <c r="AD63" s="92"/>
      <c r="AE63" s="93"/>
      <c r="AF63" s="93"/>
    </row>
    <row r="64" spans="1:35" ht="15.75" x14ac:dyDescent="0.25">
      <c r="C64" s="10" t="s">
        <v>78</v>
      </c>
      <c r="D64" s="81">
        <v>7</v>
      </c>
      <c r="E64" s="81"/>
      <c r="F64" s="81">
        <v>6</v>
      </c>
      <c r="G64" s="26">
        <f t="shared" si="16"/>
        <v>0.8571428571428571</v>
      </c>
      <c r="H64" s="81">
        <v>0</v>
      </c>
      <c r="I64" s="77"/>
      <c r="J64" s="81">
        <v>0</v>
      </c>
      <c r="K64" s="26" t="e">
        <f t="shared" si="19"/>
        <v>#DIV/0!</v>
      </c>
      <c r="L64" s="81">
        <v>0</v>
      </c>
      <c r="N64" s="42"/>
      <c r="O64" s="79"/>
      <c r="P64" s="107"/>
      <c r="Q64" s="107"/>
      <c r="R64" s="92"/>
      <c r="S64" s="92"/>
      <c r="T64" s="92"/>
      <c r="U64" s="92"/>
      <c r="V64" s="92"/>
      <c r="W64" s="92"/>
      <c r="X64" s="92"/>
      <c r="Y64" s="42"/>
      <c r="Z64" s="42"/>
      <c r="AA64" s="42"/>
      <c r="AB64" s="42"/>
      <c r="AC64" s="42"/>
      <c r="AD64" s="42"/>
      <c r="AE64" s="42"/>
      <c r="AF64" s="42"/>
    </row>
    <row r="65" spans="3:32" ht="15.75" x14ac:dyDescent="0.25">
      <c r="C65" s="10" t="s">
        <v>65</v>
      </c>
      <c r="D65" s="88">
        <v>3</v>
      </c>
      <c r="E65" s="88"/>
      <c r="F65" s="88">
        <v>3</v>
      </c>
      <c r="G65" s="26">
        <f t="shared" si="16"/>
        <v>1</v>
      </c>
      <c r="H65" s="88">
        <v>1</v>
      </c>
      <c r="I65" s="77"/>
      <c r="J65" s="88">
        <v>1</v>
      </c>
      <c r="K65" s="26">
        <f t="shared" si="19"/>
        <v>1</v>
      </c>
      <c r="L65" s="88">
        <v>20</v>
      </c>
      <c r="N65" s="42"/>
      <c r="O65" s="79"/>
      <c r="P65" s="107"/>
      <c r="Q65" s="107"/>
      <c r="R65" s="92"/>
      <c r="S65" s="92"/>
      <c r="T65" s="92"/>
      <c r="U65" s="92"/>
      <c r="V65" s="92"/>
      <c r="W65" s="92"/>
      <c r="X65" s="92"/>
      <c r="Y65" s="42"/>
      <c r="Z65" s="42"/>
      <c r="AA65" s="42"/>
      <c r="AB65" s="42"/>
      <c r="AC65" s="42"/>
      <c r="AD65" s="42"/>
      <c r="AE65" s="42"/>
      <c r="AF65" s="42"/>
    </row>
    <row r="66" spans="3:32" ht="15.75" x14ac:dyDescent="0.25">
      <c r="C66" s="10" t="s">
        <v>80</v>
      </c>
      <c r="D66" s="90">
        <v>2</v>
      </c>
      <c r="E66" s="90"/>
      <c r="F66" s="90">
        <v>2</v>
      </c>
      <c r="G66" s="26">
        <f t="shared" si="16"/>
        <v>1</v>
      </c>
      <c r="H66" s="90">
        <v>1</v>
      </c>
      <c r="I66" s="77"/>
      <c r="J66" s="90">
        <v>1</v>
      </c>
      <c r="K66" s="26">
        <f t="shared" si="19"/>
        <v>1</v>
      </c>
      <c r="L66" s="90">
        <v>28</v>
      </c>
      <c r="N66" s="42"/>
      <c r="O66" s="79"/>
      <c r="P66" s="93"/>
      <c r="Q66" s="93"/>
      <c r="R66" s="93"/>
      <c r="S66" s="93"/>
      <c r="T66" s="93"/>
      <c r="U66" s="93"/>
      <c r="V66" s="93"/>
      <c r="W66" s="93"/>
      <c r="X66" s="93"/>
      <c r="Y66" s="42"/>
      <c r="Z66" s="42"/>
      <c r="AA66" s="42"/>
      <c r="AB66" s="42"/>
      <c r="AC66" s="42"/>
      <c r="AD66" s="42"/>
      <c r="AE66" s="42"/>
      <c r="AF66" s="42"/>
    </row>
    <row r="67" spans="3:32" ht="15" customHeight="1" x14ac:dyDescent="0.25">
      <c r="D67" s="31">
        <f>SUM(D53:D66)</f>
        <v>62</v>
      </c>
      <c r="E67" s="31"/>
      <c r="F67" s="31">
        <f>SUM(F53:F66)</f>
        <v>57</v>
      </c>
      <c r="G67" s="28">
        <f t="shared" si="16"/>
        <v>0.91935483870967738</v>
      </c>
      <c r="H67" s="31">
        <f>SUM(H53:H66)</f>
        <v>7</v>
      </c>
      <c r="J67" s="31">
        <f>SUM(J53:J66)</f>
        <v>4</v>
      </c>
      <c r="K67" s="28">
        <f>J67/H67</f>
        <v>0.5714285714285714</v>
      </c>
      <c r="L67" s="27"/>
      <c r="N67" s="42"/>
      <c r="O67" s="79"/>
      <c r="P67" s="107"/>
      <c r="Q67" s="107"/>
      <c r="R67" s="92"/>
      <c r="S67" s="9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</row>
    <row r="68" spans="3:32" ht="15" customHeight="1" x14ac:dyDescent="0.25">
      <c r="K68" s="36"/>
      <c r="L68" s="34"/>
      <c r="N68" s="42"/>
      <c r="O68" s="79"/>
      <c r="P68" s="107"/>
      <c r="Q68" s="108"/>
      <c r="R68" s="92"/>
      <c r="S68" s="9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</row>
    <row r="69" spans="3:32" ht="16.5" customHeight="1" x14ac:dyDescent="0.25">
      <c r="N69" s="42"/>
      <c r="O69" s="79"/>
      <c r="P69" s="107"/>
      <c r="Q69" s="108"/>
      <c r="R69" s="92"/>
      <c r="S69" s="91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</row>
    <row r="70" spans="3:32" ht="15" customHeight="1" x14ac:dyDescent="0.25">
      <c r="N70" s="42"/>
      <c r="O70" s="79"/>
      <c r="P70" s="107"/>
      <c r="Q70" s="108"/>
      <c r="R70" s="92"/>
      <c r="S70" s="92"/>
      <c r="T70" s="9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</row>
    <row r="71" spans="3:32" x14ac:dyDescent="0.25">
      <c r="N71" s="42"/>
      <c r="O71" s="79"/>
      <c r="P71" s="108"/>
      <c r="Q71" s="108"/>
      <c r="R71" s="91"/>
      <c r="S71" s="92"/>
      <c r="T71" s="92"/>
      <c r="U71" s="92"/>
      <c r="V71" s="92"/>
      <c r="W71" s="92"/>
      <c r="X71" s="42"/>
      <c r="Y71" s="42"/>
      <c r="Z71" s="42"/>
      <c r="AA71" s="42"/>
      <c r="AB71" s="42"/>
      <c r="AC71" s="42"/>
      <c r="AD71" s="42"/>
      <c r="AE71" s="42"/>
      <c r="AF71" s="42"/>
    </row>
    <row r="72" spans="3:32" ht="15" customHeight="1" x14ac:dyDescent="0.25">
      <c r="N72" s="42"/>
      <c r="O72" s="79"/>
      <c r="P72" s="107"/>
      <c r="Q72" s="108"/>
      <c r="R72" s="92"/>
      <c r="S72" s="94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</row>
    <row r="73" spans="3:32" x14ac:dyDescent="0.25">
      <c r="N73" s="42"/>
      <c r="O73" s="79"/>
      <c r="P73" s="107"/>
      <c r="Q73" s="108"/>
      <c r="R73" s="92"/>
      <c r="S73" s="9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</row>
    <row r="74" spans="3:32" x14ac:dyDescent="0.25">
      <c r="N74" s="42"/>
      <c r="O74" s="79"/>
      <c r="P74" s="107"/>
      <c r="Q74" s="108"/>
      <c r="R74" s="94"/>
      <c r="S74" s="92"/>
      <c r="T74" s="94"/>
      <c r="U74" s="94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</row>
    <row r="75" spans="3:32" x14ac:dyDescent="0.25">
      <c r="N75" s="42"/>
      <c r="O75" s="42"/>
      <c r="P75" s="107"/>
      <c r="Q75" s="108"/>
      <c r="R75" s="92"/>
      <c r="S75" s="42"/>
      <c r="T75" s="94"/>
      <c r="U75" s="94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</row>
    <row r="76" spans="3:32" x14ac:dyDescent="0.25">
      <c r="P76" s="107"/>
      <c r="Q76" s="107"/>
      <c r="R76" s="92"/>
      <c r="T76" s="42"/>
      <c r="U76" s="42"/>
      <c r="V76" s="42"/>
      <c r="W76" s="42"/>
      <c r="X76" s="42"/>
    </row>
  </sheetData>
  <mergeCells count="83">
    <mergeCell ref="AE22:AF22"/>
    <mergeCell ref="AE2:AF2"/>
    <mergeCell ref="T56:U56"/>
    <mergeCell ref="P55:Q55"/>
    <mergeCell ref="P76:Q76"/>
    <mergeCell ref="P75:Q75"/>
    <mergeCell ref="D51:G51"/>
    <mergeCell ref="P52:Q52"/>
    <mergeCell ref="P64:Q64"/>
    <mergeCell ref="P65:Q65"/>
    <mergeCell ref="P74:Q74"/>
    <mergeCell ref="P68:Q68"/>
    <mergeCell ref="P69:Q69"/>
    <mergeCell ref="P70:Q70"/>
    <mergeCell ref="P71:Q71"/>
    <mergeCell ref="P72:Q72"/>
    <mergeCell ref="H22:J22"/>
    <mergeCell ref="H51:L51"/>
    <mergeCell ref="P46:Q46"/>
    <mergeCell ref="M22:N22"/>
    <mergeCell ref="K41:M41"/>
    <mergeCell ref="A50:L50"/>
    <mergeCell ref="A41:B41"/>
    <mergeCell ref="K22:L22"/>
    <mergeCell ref="P41:R41"/>
    <mergeCell ref="P49:Q49"/>
    <mergeCell ref="P51:Q51"/>
    <mergeCell ref="O22:P22"/>
    <mergeCell ref="Q22:R22"/>
    <mergeCell ref="P50:Q50"/>
    <mergeCell ref="P45:Q45"/>
    <mergeCell ref="P47:Q47"/>
    <mergeCell ref="A1:B1"/>
    <mergeCell ref="A21:B21"/>
    <mergeCell ref="C22:D22"/>
    <mergeCell ref="F22:G22"/>
    <mergeCell ref="C41:H41"/>
    <mergeCell ref="C1:AJ1"/>
    <mergeCell ref="C21:AJ21"/>
    <mergeCell ref="AG22:AJ22"/>
    <mergeCell ref="AG2:AJ2"/>
    <mergeCell ref="C2:D2"/>
    <mergeCell ref="F2:G2"/>
    <mergeCell ref="H2:J2"/>
    <mergeCell ref="K2:L2"/>
    <mergeCell ref="M2:N2"/>
    <mergeCell ref="U2:V2"/>
    <mergeCell ref="Q2:R2"/>
    <mergeCell ref="P73:Q73"/>
    <mergeCell ref="P67:Q67"/>
    <mergeCell ref="P48:Q48"/>
    <mergeCell ref="T49:U49"/>
    <mergeCell ref="T50:U50"/>
    <mergeCell ref="T51:U51"/>
    <mergeCell ref="T48:U48"/>
    <mergeCell ref="P63:Q63"/>
    <mergeCell ref="W2:X2"/>
    <mergeCell ref="W22:X22"/>
    <mergeCell ref="S2:T2"/>
    <mergeCell ref="O2:P2"/>
    <mergeCell ref="P53:Q53"/>
    <mergeCell ref="T54:U54"/>
    <mergeCell ref="T52:U52"/>
    <mergeCell ref="T41:W41"/>
    <mergeCell ref="S22:T22"/>
    <mergeCell ref="U22:V22"/>
    <mergeCell ref="P42:Q42"/>
    <mergeCell ref="P43:Q43"/>
    <mergeCell ref="P44:Q44"/>
    <mergeCell ref="T46:U46"/>
    <mergeCell ref="T47:U47"/>
    <mergeCell ref="AC2:AD2"/>
    <mergeCell ref="AC22:AD22"/>
    <mergeCell ref="P54:Q54"/>
    <mergeCell ref="T55:U55"/>
    <mergeCell ref="T53:U53"/>
    <mergeCell ref="Y2:Z2"/>
    <mergeCell ref="Y22:Z22"/>
    <mergeCell ref="AA2:AB2"/>
    <mergeCell ref="AA22:AB22"/>
    <mergeCell ref="T43:U43"/>
    <mergeCell ref="T44:U44"/>
    <mergeCell ref="T45:U45"/>
  </mergeCells>
  <pageMargins left="0.7" right="0.7" top="0.75" bottom="0.75" header="0.3" footer="0.3"/>
  <pageSetup scale="41" orientation="landscape" verticalDpi="300" r:id="rId1"/>
  <ignoredErrors>
    <ignoredError sqref="AI39 AI19 G6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</dc:creator>
  <cp:lastModifiedBy>Stan</cp:lastModifiedBy>
  <cp:lastPrinted>2020-12-14T15:31:18Z</cp:lastPrinted>
  <dcterms:created xsi:type="dcterms:W3CDTF">2017-10-09T16:11:08Z</dcterms:created>
  <dcterms:modified xsi:type="dcterms:W3CDTF">2021-01-08T20:34:43Z</dcterms:modified>
</cp:coreProperties>
</file>